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490305\Documents\PCFEUP2024\Solketal\"/>
    </mc:Choice>
  </mc:AlternateContent>
  <xr:revisionPtr revIDLastSave="0" documentId="13_ncr:1_{BD193898-E0D2-405B-A2B8-5FD7F6AEA724}" xr6:coauthVersionLast="47" xr6:coauthVersionMax="47" xr10:uidLastSave="{00000000-0000-0000-0000-000000000000}"/>
  <bookViews>
    <workbookView xWindow="13065" yWindow="1260" windowWidth="15735" windowHeight="13800" xr2:uid="{1A12AFAD-5FC6-4A41-8DB3-DEF02A4FAB0E}"/>
  </bookViews>
  <sheets>
    <sheet name="Mist" sheetId="2" r:id="rId1"/>
    <sheet name="Gly" sheetId="3" r:id="rId2"/>
    <sheet name="Acet" sheetId="4" r:id="rId3"/>
    <sheet name="Solk" sheetId="5" r:id="rId4"/>
    <sheet name="Wat" sheetId="6" r:id="rId5"/>
    <sheet name="Eth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8" i="7" l="1"/>
  <c r="F78" i="7"/>
  <c r="E78" i="7"/>
  <c r="D78" i="7"/>
  <c r="C78" i="7"/>
  <c r="G77" i="7"/>
  <c r="F77" i="7"/>
  <c r="E77" i="7"/>
  <c r="D77" i="7"/>
  <c r="C77" i="7"/>
  <c r="H77" i="7" s="1"/>
  <c r="G76" i="7"/>
  <c r="F76" i="7"/>
  <c r="E76" i="7"/>
  <c r="D76" i="7"/>
  <c r="C76" i="7"/>
  <c r="G75" i="7"/>
  <c r="F75" i="7"/>
  <c r="E75" i="7"/>
  <c r="D75" i="7"/>
  <c r="C75" i="7"/>
  <c r="G74" i="7"/>
  <c r="F74" i="7"/>
  <c r="E74" i="7"/>
  <c r="D74" i="7"/>
  <c r="C74" i="7"/>
  <c r="G73" i="7"/>
  <c r="F73" i="7"/>
  <c r="E73" i="7"/>
  <c r="D73" i="7"/>
  <c r="C73" i="7"/>
  <c r="H73" i="7" s="1"/>
  <c r="G72" i="7"/>
  <c r="F72" i="7"/>
  <c r="E72" i="7"/>
  <c r="D72" i="7"/>
  <c r="C72" i="7"/>
  <c r="G71" i="7"/>
  <c r="F71" i="7"/>
  <c r="E71" i="7"/>
  <c r="D71" i="7"/>
  <c r="C71" i="7"/>
  <c r="G70" i="7"/>
  <c r="F70" i="7"/>
  <c r="E70" i="7"/>
  <c r="D70" i="7"/>
  <c r="C70" i="7"/>
  <c r="K67" i="7"/>
  <c r="J67" i="7"/>
  <c r="I67" i="7"/>
  <c r="H67" i="7"/>
  <c r="G67" i="7"/>
  <c r="F67" i="7"/>
  <c r="E67" i="7"/>
  <c r="D67" i="7"/>
  <c r="C67" i="7"/>
  <c r="K66" i="7"/>
  <c r="J66" i="7"/>
  <c r="I66" i="7"/>
  <c r="H66" i="7"/>
  <c r="G66" i="7"/>
  <c r="F66" i="7"/>
  <c r="E66" i="7"/>
  <c r="D66" i="7"/>
  <c r="C66" i="7"/>
  <c r="K65" i="7"/>
  <c r="J65" i="7"/>
  <c r="I65" i="7"/>
  <c r="H65" i="7"/>
  <c r="G65" i="7"/>
  <c r="F65" i="7"/>
  <c r="E65" i="7"/>
  <c r="D65" i="7"/>
  <c r="C65" i="7"/>
  <c r="K64" i="7"/>
  <c r="J64" i="7"/>
  <c r="I64" i="7"/>
  <c r="H64" i="7"/>
  <c r="G64" i="7"/>
  <c r="F64" i="7"/>
  <c r="E64" i="7"/>
  <c r="D64" i="7"/>
  <c r="C64" i="7"/>
  <c r="K63" i="7"/>
  <c r="J63" i="7"/>
  <c r="I63" i="7"/>
  <c r="H63" i="7"/>
  <c r="G63" i="7"/>
  <c r="F63" i="7"/>
  <c r="E63" i="7"/>
  <c r="D63" i="7"/>
  <c r="C63" i="7"/>
  <c r="K62" i="7"/>
  <c r="J62" i="7"/>
  <c r="I62" i="7"/>
  <c r="H62" i="7"/>
  <c r="G62" i="7"/>
  <c r="F62" i="7"/>
  <c r="E62" i="7"/>
  <c r="D62" i="7"/>
  <c r="C62" i="7"/>
  <c r="K61" i="7"/>
  <c r="J61" i="7"/>
  <c r="I61" i="7"/>
  <c r="H61" i="7"/>
  <c r="G61" i="7"/>
  <c r="F61" i="7"/>
  <c r="E61" i="7"/>
  <c r="D61" i="7"/>
  <c r="C61" i="7"/>
  <c r="K60" i="7"/>
  <c r="J60" i="7"/>
  <c r="I60" i="7"/>
  <c r="H60" i="7"/>
  <c r="G60" i="7"/>
  <c r="F60" i="7"/>
  <c r="E60" i="7"/>
  <c r="D60" i="7"/>
  <c r="C60" i="7"/>
  <c r="K59" i="7"/>
  <c r="J59" i="7"/>
  <c r="I59" i="7"/>
  <c r="H59" i="7"/>
  <c r="G59" i="7"/>
  <c r="F59" i="7"/>
  <c r="E59" i="7"/>
  <c r="D59" i="7"/>
  <c r="C59" i="7"/>
  <c r="G54" i="7"/>
  <c r="F54" i="7"/>
  <c r="E54" i="7"/>
  <c r="D54" i="7"/>
  <c r="C54" i="7"/>
  <c r="I54" i="7" s="1"/>
  <c r="E56" i="7" s="1"/>
  <c r="G53" i="7"/>
  <c r="F53" i="7"/>
  <c r="E53" i="7"/>
  <c r="D53" i="7"/>
  <c r="C53" i="7"/>
  <c r="G78" i="6"/>
  <c r="F78" i="6"/>
  <c r="E78" i="6"/>
  <c r="D78" i="6"/>
  <c r="C78" i="6"/>
  <c r="G77" i="6"/>
  <c r="F77" i="6"/>
  <c r="E77" i="6"/>
  <c r="D77" i="6"/>
  <c r="C77" i="6"/>
  <c r="H77" i="6" s="1"/>
  <c r="G76" i="6"/>
  <c r="F76" i="6"/>
  <c r="E76" i="6"/>
  <c r="D76" i="6"/>
  <c r="C76" i="6"/>
  <c r="G75" i="6"/>
  <c r="F75" i="6"/>
  <c r="E75" i="6"/>
  <c r="D75" i="6"/>
  <c r="C75" i="6"/>
  <c r="G74" i="6"/>
  <c r="F74" i="6"/>
  <c r="E74" i="6"/>
  <c r="D74" i="6"/>
  <c r="C74" i="6"/>
  <c r="G73" i="6"/>
  <c r="F73" i="6"/>
  <c r="E73" i="6"/>
  <c r="D73" i="6"/>
  <c r="C73" i="6"/>
  <c r="H73" i="6" s="1"/>
  <c r="G72" i="6"/>
  <c r="F72" i="6"/>
  <c r="E72" i="6"/>
  <c r="D72" i="6"/>
  <c r="C72" i="6"/>
  <c r="G71" i="6"/>
  <c r="F71" i="6"/>
  <c r="E71" i="6"/>
  <c r="D71" i="6"/>
  <c r="C71" i="6"/>
  <c r="G70" i="6"/>
  <c r="F70" i="6"/>
  <c r="E70" i="6"/>
  <c r="D70" i="6"/>
  <c r="C70" i="6"/>
  <c r="K67" i="6"/>
  <c r="J67" i="6"/>
  <c r="I67" i="6"/>
  <c r="H67" i="6"/>
  <c r="G67" i="6"/>
  <c r="F67" i="6"/>
  <c r="E67" i="6"/>
  <c r="D67" i="6"/>
  <c r="C67" i="6"/>
  <c r="K66" i="6"/>
  <c r="J66" i="6"/>
  <c r="I66" i="6"/>
  <c r="H66" i="6"/>
  <c r="G66" i="6"/>
  <c r="F66" i="6"/>
  <c r="E66" i="6"/>
  <c r="D66" i="6"/>
  <c r="C66" i="6"/>
  <c r="K65" i="6"/>
  <c r="J65" i="6"/>
  <c r="I65" i="6"/>
  <c r="H65" i="6"/>
  <c r="G65" i="6"/>
  <c r="F65" i="6"/>
  <c r="E65" i="6"/>
  <c r="D65" i="6"/>
  <c r="C65" i="6"/>
  <c r="K64" i="6"/>
  <c r="J64" i="6"/>
  <c r="I64" i="6"/>
  <c r="H64" i="6"/>
  <c r="G64" i="6"/>
  <c r="F64" i="6"/>
  <c r="E64" i="6"/>
  <c r="D64" i="6"/>
  <c r="C64" i="6"/>
  <c r="K63" i="6"/>
  <c r="J63" i="6"/>
  <c r="I63" i="6"/>
  <c r="H63" i="6"/>
  <c r="G63" i="6"/>
  <c r="F63" i="6"/>
  <c r="E63" i="6"/>
  <c r="D63" i="6"/>
  <c r="C63" i="6"/>
  <c r="K62" i="6"/>
  <c r="J62" i="6"/>
  <c r="I62" i="6"/>
  <c r="H62" i="6"/>
  <c r="G62" i="6"/>
  <c r="F62" i="6"/>
  <c r="E62" i="6"/>
  <c r="D62" i="6"/>
  <c r="C62" i="6"/>
  <c r="K61" i="6"/>
  <c r="J61" i="6"/>
  <c r="I61" i="6"/>
  <c r="H61" i="6"/>
  <c r="G61" i="6"/>
  <c r="F61" i="6"/>
  <c r="E61" i="6"/>
  <c r="D61" i="6"/>
  <c r="C61" i="6"/>
  <c r="K60" i="6"/>
  <c r="J60" i="6"/>
  <c r="I60" i="6"/>
  <c r="H60" i="6"/>
  <c r="G60" i="6"/>
  <c r="F60" i="6"/>
  <c r="E60" i="6"/>
  <c r="D60" i="6"/>
  <c r="C60" i="6"/>
  <c r="K59" i="6"/>
  <c r="J59" i="6"/>
  <c r="I59" i="6"/>
  <c r="H59" i="6"/>
  <c r="G59" i="6"/>
  <c r="F59" i="6"/>
  <c r="E59" i="6"/>
  <c r="D59" i="6"/>
  <c r="C59" i="6"/>
  <c r="G54" i="6"/>
  <c r="F54" i="6"/>
  <c r="E54" i="6"/>
  <c r="D54" i="6"/>
  <c r="C54" i="6"/>
  <c r="G53" i="6"/>
  <c r="F53" i="6"/>
  <c r="E53" i="6"/>
  <c r="D53" i="6"/>
  <c r="C53" i="6"/>
  <c r="G78" i="5"/>
  <c r="F78" i="5"/>
  <c r="E78" i="5"/>
  <c r="D78" i="5"/>
  <c r="C78" i="5"/>
  <c r="G77" i="5"/>
  <c r="F77" i="5"/>
  <c r="E77" i="5"/>
  <c r="D77" i="5"/>
  <c r="C77" i="5"/>
  <c r="G76" i="5"/>
  <c r="F76" i="5"/>
  <c r="E76" i="5"/>
  <c r="D76" i="5"/>
  <c r="C76" i="5"/>
  <c r="G75" i="5"/>
  <c r="F75" i="5"/>
  <c r="E75" i="5"/>
  <c r="D75" i="5"/>
  <c r="H75" i="5" s="1"/>
  <c r="C75" i="5"/>
  <c r="G74" i="5"/>
  <c r="F74" i="5"/>
  <c r="E74" i="5"/>
  <c r="D74" i="5"/>
  <c r="C74" i="5"/>
  <c r="G73" i="5"/>
  <c r="F73" i="5"/>
  <c r="E73" i="5"/>
  <c r="D73" i="5"/>
  <c r="C73" i="5"/>
  <c r="G72" i="5"/>
  <c r="F72" i="5"/>
  <c r="E72" i="5"/>
  <c r="D72" i="5"/>
  <c r="C72" i="5"/>
  <c r="G71" i="5"/>
  <c r="F71" i="5"/>
  <c r="E71" i="5"/>
  <c r="D71" i="5"/>
  <c r="H71" i="5" s="1"/>
  <c r="C71" i="5"/>
  <c r="G70" i="5"/>
  <c r="F70" i="5"/>
  <c r="E70" i="5"/>
  <c r="D70" i="5"/>
  <c r="C70" i="5"/>
  <c r="K67" i="5"/>
  <c r="J67" i="5"/>
  <c r="I67" i="5"/>
  <c r="H67" i="5"/>
  <c r="G67" i="5"/>
  <c r="F67" i="5"/>
  <c r="E67" i="5"/>
  <c r="D67" i="5"/>
  <c r="C67" i="5"/>
  <c r="K66" i="5"/>
  <c r="J66" i="5"/>
  <c r="I66" i="5"/>
  <c r="H66" i="5"/>
  <c r="G66" i="5"/>
  <c r="F66" i="5"/>
  <c r="E66" i="5"/>
  <c r="D66" i="5"/>
  <c r="C66" i="5"/>
  <c r="K65" i="5"/>
  <c r="J65" i="5"/>
  <c r="I65" i="5"/>
  <c r="H65" i="5"/>
  <c r="G65" i="5"/>
  <c r="F65" i="5"/>
  <c r="E65" i="5"/>
  <c r="D65" i="5"/>
  <c r="C65" i="5"/>
  <c r="K64" i="5"/>
  <c r="J64" i="5"/>
  <c r="I64" i="5"/>
  <c r="H64" i="5"/>
  <c r="G64" i="5"/>
  <c r="F64" i="5"/>
  <c r="E64" i="5"/>
  <c r="D64" i="5"/>
  <c r="C64" i="5"/>
  <c r="K63" i="5"/>
  <c r="J63" i="5"/>
  <c r="I63" i="5"/>
  <c r="H63" i="5"/>
  <c r="G63" i="5"/>
  <c r="F63" i="5"/>
  <c r="E63" i="5"/>
  <c r="D63" i="5"/>
  <c r="C63" i="5"/>
  <c r="K62" i="5"/>
  <c r="J62" i="5"/>
  <c r="I62" i="5"/>
  <c r="H62" i="5"/>
  <c r="G62" i="5"/>
  <c r="F62" i="5"/>
  <c r="E62" i="5"/>
  <c r="D62" i="5"/>
  <c r="C62" i="5"/>
  <c r="K61" i="5"/>
  <c r="J61" i="5"/>
  <c r="I61" i="5"/>
  <c r="H61" i="5"/>
  <c r="G61" i="5"/>
  <c r="F61" i="5"/>
  <c r="E61" i="5"/>
  <c r="D61" i="5"/>
  <c r="C61" i="5"/>
  <c r="K60" i="5"/>
  <c r="J60" i="5"/>
  <c r="I60" i="5"/>
  <c r="H60" i="5"/>
  <c r="G60" i="5"/>
  <c r="F60" i="5"/>
  <c r="E60" i="5"/>
  <c r="D60" i="5"/>
  <c r="C60" i="5"/>
  <c r="K59" i="5"/>
  <c r="J59" i="5"/>
  <c r="I59" i="5"/>
  <c r="H59" i="5"/>
  <c r="G59" i="5"/>
  <c r="F59" i="5"/>
  <c r="E59" i="5"/>
  <c r="D59" i="5"/>
  <c r="C59" i="5"/>
  <c r="G54" i="5"/>
  <c r="F54" i="5"/>
  <c r="E54" i="5"/>
  <c r="D54" i="5"/>
  <c r="C54" i="5"/>
  <c r="G53" i="5"/>
  <c r="F53" i="5"/>
  <c r="E53" i="5"/>
  <c r="D53" i="5"/>
  <c r="C53" i="5"/>
  <c r="I55" i="5" s="1"/>
  <c r="G78" i="4"/>
  <c r="F78" i="4"/>
  <c r="E78" i="4"/>
  <c r="D78" i="4"/>
  <c r="C78" i="4"/>
  <c r="G77" i="4"/>
  <c r="F77" i="4"/>
  <c r="E77" i="4"/>
  <c r="D77" i="4"/>
  <c r="C77" i="4"/>
  <c r="G76" i="4"/>
  <c r="F76" i="4"/>
  <c r="E76" i="4"/>
  <c r="D76" i="4"/>
  <c r="C76" i="4"/>
  <c r="G75" i="4"/>
  <c r="F75" i="4"/>
  <c r="E75" i="4"/>
  <c r="D75" i="4"/>
  <c r="C75" i="4"/>
  <c r="G74" i="4"/>
  <c r="F74" i="4"/>
  <c r="E74" i="4"/>
  <c r="D74" i="4"/>
  <c r="C74" i="4"/>
  <c r="G73" i="4"/>
  <c r="F73" i="4"/>
  <c r="E73" i="4"/>
  <c r="D73" i="4"/>
  <c r="C73" i="4"/>
  <c r="G72" i="4"/>
  <c r="F72" i="4"/>
  <c r="E72" i="4"/>
  <c r="D72" i="4"/>
  <c r="C72" i="4"/>
  <c r="G71" i="4"/>
  <c r="F71" i="4"/>
  <c r="E71" i="4"/>
  <c r="D71" i="4"/>
  <c r="C71" i="4"/>
  <c r="G70" i="4"/>
  <c r="F70" i="4"/>
  <c r="E70" i="4"/>
  <c r="D70" i="4"/>
  <c r="C70" i="4"/>
  <c r="K67" i="4"/>
  <c r="J67" i="4"/>
  <c r="I67" i="4"/>
  <c r="H67" i="4"/>
  <c r="G67" i="4"/>
  <c r="F67" i="4"/>
  <c r="E67" i="4"/>
  <c r="D67" i="4"/>
  <c r="C67" i="4"/>
  <c r="K66" i="4"/>
  <c r="J66" i="4"/>
  <c r="I66" i="4"/>
  <c r="H66" i="4"/>
  <c r="G66" i="4"/>
  <c r="F66" i="4"/>
  <c r="E66" i="4"/>
  <c r="D66" i="4"/>
  <c r="C66" i="4"/>
  <c r="K65" i="4"/>
  <c r="J65" i="4"/>
  <c r="I65" i="4"/>
  <c r="H65" i="4"/>
  <c r="G65" i="4"/>
  <c r="F65" i="4"/>
  <c r="E65" i="4"/>
  <c r="D65" i="4"/>
  <c r="C65" i="4"/>
  <c r="K64" i="4"/>
  <c r="J64" i="4"/>
  <c r="I64" i="4"/>
  <c r="H64" i="4"/>
  <c r="G64" i="4"/>
  <c r="F64" i="4"/>
  <c r="E64" i="4"/>
  <c r="D64" i="4"/>
  <c r="C64" i="4"/>
  <c r="K63" i="4"/>
  <c r="J63" i="4"/>
  <c r="I63" i="4"/>
  <c r="H63" i="4"/>
  <c r="G63" i="4"/>
  <c r="F63" i="4"/>
  <c r="E63" i="4"/>
  <c r="D63" i="4"/>
  <c r="C63" i="4"/>
  <c r="K62" i="4"/>
  <c r="J62" i="4"/>
  <c r="I62" i="4"/>
  <c r="H62" i="4"/>
  <c r="G62" i="4"/>
  <c r="F62" i="4"/>
  <c r="E62" i="4"/>
  <c r="D62" i="4"/>
  <c r="C62" i="4"/>
  <c r="K61" i="4"/>
  <c r="J61" i="4"/>
  <c r="I61" i="4"/>
  <c r="H61" i="4"/>
  <c r="G61" i="4"/>
  <c r="F61" i="4"/>
  <c r="E61" i="4"/>
  <c r="D61" i="4"/>
  <c r="C61" i="4"/>
  <c r="K60" i="4"/>
  <c r="J60" i="4"/>
  <c r="I60" i="4"/>
  <c r="H60" i="4"/>
  <c r="G60" i="4"/>
  <c r="F60" i="4"/>
  <c r="E60" i="4"/>
  <c r="D60" i="4"/>
  <c r="C60" i="4"/>
  <c r="K59" i="4"/>
  <c r="J59" i="4"/>
  <c r="I59" i="4"/>
  <c r="H59" i="4"/>
  <c r="G59" i="4"/>
  <c r="F59" i="4"/>
  <c r="E59" i="4"/>
  <c r="D59" i="4"/>
  <c r="C59" i="4"/>
  <c r="G54" i="4"/>
  <c r="F54" i="4"/>
  <c r="E54" i="4"/>
  <c r="D54" i="4"/>
  <c r="C54" i="4"/>
  <c r="G53" i="4"/>
  <c r="F53" i="4"/>
  <c r="E53" i="4"/>
  <c r="D53" i="4"/>
  <c r="C53" i="4"/>
  <c r="B113" i="3"/>
  <c r="L102" i="3"/>
  <c r="D84" i="3"/>
  <c r="C84" i="3"/>
  <c r="C83" i="3"/>
  <c r="G78" i="3"/>
  <c r="F78" i="3"/>
  <c r="E78" i="3"/>
  <c r="D78" i="3"/>
  <c r="C78" i="3"/>
  <c r="G77" i="3"/>
  <c r="F77" i="3"/>
  <c r="E77" i="3"/>
  <c r="D77" i="3"/>
  <c r="C77" i="3"/>
  <c r="G76" i="3"/>
  <c r="F76" i="3"/>
  <c r="E76" i="3"/>
  <c r="D76" i="3"/>
  <c r="C76" i="3"/>
  <c r="G75" i="3"/>
  <c r="F75" i="3"/>
  <c r="E75" i="3"/>
  <c r="D75" i="3"/>
  <c r="C75" i="3"/>
  <c r="G74" i="3"/>
  <c r="F74" i="3"/>
  <c r="E74" i="3"/>
  <c r="D74" i="3"/>
  <c r="C74" i="3"/>
  <c r="G73" i="3"/>
  <c r="F73" i="3"/>
  <c r="E73" i="3"/>
  <c r="D73" i="3"/>
  <c r="C73" i="3"/>
  <c r="G72" i="3"/>
  <c r="F72" i="3"/>
  <c r="E72" i="3"/>
  <c r="D72" i="3"/>
  <c r="C72" i="3"/>
  <c r="G71" i="3"/>
  <c r="F71" i="3"/>
  <c r="E71" i="3"/>
  <c r="D71" i="3"/>
  <c r="C71" i="3"/>
  <c r="G70" i="3"/>
  <c r="F70" i="3"/>
  <c r="E70" i="3"/>
  <c r="D70" i="3"/>
  <c r="C70" i="3"/>
  <c r="K67" i="3"/>
  <c r="J67" i="3"/>
  <c r="I67" i="3"/>
  <c r="H67" i="3"/>
  <c r="G67" i="3"/>
  <c r="F67" i="3"/>
  <c r="E67" i="3"/>
  <c r="D67" i="3"/>
  <c r="C67" i="3"/>
  <c r="K66" i="3"/>
  <c r="J66" i="3"/>
  <c r="I66" i="3"/>
  <c r="H66" i="3"/>
  <c r="G66" i="3"/>
  <c r="F66" i="3"/>
  <c r="E66" i="3"/>
  <c r="D66" i="3"/>
  <c r="C66" i="3"/>
  <c r="K65" i="3"/>
  <c r="J65" i="3"/>
  <c r="I65" i="3"/>
  <c r="H65" i="3"/>
  <c r="G65" i="3"/>
  <c r="F65" i="3"/>
  <c r="E65" i="3"/>
  <c r="D65" i="3"/>
  <c r="C65" i="3"/>
  <c r="K64" i="3"/>
  <c r="J64" i="3"/>
  <c r="I64" i="3"/>
  <c r="H64" i="3"/>
  <c r="G64" i="3"/>
  <c r="F64" i="3"/>
  <c r="E64" i="3"/>
  <c r="D64" i="3"/>
  <c r="C64" i="3"/>
  <c r="K63" i="3"/>
  <c r="J63" i="3"/>
  <c r="I63" i="3"/>
  <c r="H63" i="3"/>
  <c r="G63" i="3"/>
  <c r="F63" i="3"/>
  <c r="E63" i="3"/>
  <c r="D63" i="3"/>
  <c r="C63" i="3"/>
  <c r="K62" i="3"/>
  <c r="J62" i="3"/>
  <c r="I62" i="3"/>
  <c r="H62" i="3"/>
  <c r="G62" i="3"/>
  <c r="F62" i="3"/>
  <c r="E62" i="3"/>
  <c r="D62" i="3"/>
  <c r="C62" i="3"/>
  <c r="K61" i="3"/>
  <c r="J61" i="3"/>
  <c r="I61" i="3"/>
  <c r="H61" i="3"/>
  <c r="G61" i="3"/>
  <c r="F61" i="3"/>
  <c r="E61" i="3"/>
  <c r="D61" i="3"/>
  <c r="C61" i="3"/>
  <c r="K60" i="3"/>
  <c r="J60" i="3"/>
  <c r="I60" i="3"/>
  <c r="H60" i="3"/>
  <c r="G60" i="3"/>
  <c r="F60" i="3"/>
  <c r="E60" i="3"/>
  <c r="D60" i="3"/>
  <c r="C60" i="3"/>
  <c r="K59" i="3"/>
  <c r="J59" i="3"/>
  <c r="I59" i="3"/>
  <c r="H59" i="3"/>
  <c r="G59" i="3"/>
  <c r="F59" i="3"/>
  <c r="E59" i="3"/>
  <c r="D59" i="3"/>
  <c r="C59" i="3"/>
  <c r="G54" i="3"/>
  <c r="F54" i="3"/>
  <c r="E54" i="3"/>
  <c r="D54" i="3"/>
  <c r="C54" i="3"/>
  <c r="I54" i="3" s="1"/>
  <c r="G53" i="3"/>
  <c r="F53" i="3"/>
  <c r="E53" i="3"/>
  <c r="D53" i="3"/>
  <c r="C53" i="3"/>
  <c r="D72" i="2"/>
  <c r="C72" i="2"/>
  <c r="G73" i="2"/>
  <c r="G72" i="2"/>
  <c r="C74" i="2"/>
  <c r="D74" i="2"/>
  <c r="E74" i="2"/>
  <c r="F74" i="2"/>
  <c r="G74" i="2"/>
  <c r="C75" i="2"/>
  <c r="D75" i="2"/>
  <c r="E75" i="2"/>
  <c r="F75" i="2"/>
  <c r="G75" i="2"/>
  <c r="C76" i="2"/>
  <c r="D76" i="2"/>
  <c r="E76" i="2"/>
  <c r="F76" i="2"/>
  <c r="G76" i="2"/>
  <c r="C77" i="2"/>
  <c r="D77" i="2"/>
  <c r="E77" i="2"/>
  <c r="F77" i="2"/>
  <c r="G77" i="2"/>
  <c r="C78" i="2"/>
  <c r="D78" i="2"/>
  <c r="E78" i="2"/>
  <c r="F78" i="2"/>
  <c r="G78" i="2"/>
  <c r="C79" i="2"/>
  <c r="D79" i="2"/>
  <c r="E79" i="2"/>
  <c r="F79" i="2"/>
  <c r="G79" i="2"/>
  <c r="C80" i="2"/>
  <c r="D80" i="2"/>
  <c r="E80" i="2"/>
  <c r="F80" i="2"/>
  <c r="G80" i="2"/>
  <c r="C73" i="2"/>
  <c r="D73" i="2"/>
  <c r="E73" i="2"/>
  <c r="F73" i="2"/>
  <c r="F72" i="2"/>
  <c r="E72" i="2"/>
  <c r="C62" i="2"/>
  <c r="D62" i="2"/>
  <c r="E62" i="2"/>
  <c r="F62" i="2"/>
  <c r="G62" i="2"/>
  <c r="H62" i="2"/>
  <c r="I62" i="2"/>
  <c r="J62" i="2"/>
  <c r="K62" i="2"/>
  <c r="C63" i="2"/>
  <c r="D63" i="2"/>
  <c r="E63" i="2"/>
  <c r="F63" i="2"/>
  <c r="G63" i="2"/>
  <c r="H63" i="2"/>
  <c r="I63" i="2"/>
  <c r="J63" i="2"/>
  <c r="K63" i="2"/>
  <c r="C64" i="2"/>
  <c r="D64" i="2"/>
  <c r="E64" i="2"/>
  <c r="F64" i="2"/>
  <c r="G64" i="2"/>
  <c r="H64" i="2"/>
  <c r="I64" i="2"/>
  <c r="J64" i="2"/>
  <c r="K64" i="2"/>
  <c r="C65" i="2"/>
  <c r="D65" i="2"/>
  <c r="E65" i="2"/>
  <c r="F65" i="2"/>
  <c r="G65" i="2"/>
  <c r="H65" i="2"/>
  <c r="I65" i="2"/>
  <c r="J65" i="2"/>
  <c r="K65" i="2"/>
  <c r="C66" i="2"/>
  <c r="D66" i="2"/>
  <c r="E66" i="2"/>
  <c r="F66" i="2"/>
  <c r="G66" i="2"/>
  <c r="H66" i="2"/>
  <c r="I66" i="2"/>
  <c r="J66" i="2"/>
  <c r="K66" i="2"/>
  <c r="C67" i="2"/>
  <c r="D67" i="2"/>
  <c r="E67" i="2"/>
  <c r="F67" i="2"/>
  <c r="G67" i="2"/>
  <c r="H67" i="2"/>
  <c r="I67" i="2"/>
  <c r="J67" i="2"/>
  <c r="K67" i="2"/>
  <c r="C68" i="2"/>
  <c r="D68" i="2"/>
  <c r="E68" i="2"/>
  <c r="F68" i="2"/>
  <c r="G68" i="2"/>
  <c r="H68" i="2"/>
  <c r="I68" i="2"/>
  <c r="J68" i="2"/>
  <c r="K68" i="2"/>
  <c r="C69" i="2"/>
  <c r="D69" i="2"/>
  <c r="E69" i="2"/>
  <c r="F69" i="2"/>
  <c r="G69" i="2"/>
  <c r="H69" i="2"/>
  <c r="I69" i="2"/>
  <c r="J69" i="2"/>
  <c r="K69" i="2"/>
  <c r="D61" i="2"/>
  <c r="E61" i="2"/>
  <c r="F61" i="2"/>
  <c r="G61" i="2"/>
  <c r="H61" i="2"/>
  <c r="I61" i="2"/>
  <c r="J61" i="2"/>
  <c r="K61" i="2"/>
  <c r="C61" i="2"/>
  <c r="I55" i="2"/>
  <c r="G57" i="2" s="1"/>
  <c r="D56" i="2"/>
  <c r="E56" i="2"/>
  <c r="F56" i="2"/>
  <c r="G56" i="2"/>
  <c r="C56" i="2"/>
  <c r="C55" i="2"/>
  <c r="G55" i="2"/>
  <c r="D55" i="2"/>
  <c r="E55" i="2"/>
  <c r="F55" i="2"/>
  <c r="I56" i="2" l="1"/>
  <c r="D58" i="2" s="1"/>
  <c r="I57" i="2"/>
  <c r="E59" i="2" s="1"/>
  <c r="H72" i="2"/>
  <c r="H80" i="2"/>
  <c r="H76" i="2"/>
  <c r="H76" i="7"/>
  <c r="H72" i="7"/>
  <c r="H71" i="7"/>
  <c r="I53" i="7"/>
  <c r="G55" i="7" s="1"/>
  <c r="H74" i="7"/>
  <c r="D56" i="7"/>
  <c r="G56" i="7"/>
  <c r="H70" i="7"/>
  <c r="H78" i="7"/>
  <c r="I55" i="7"/>
  <c r="F57" i="7" s="1"/>
  <c r="H75" i="7"/>
  <c r="F56" i="7"/>
  <c r="C56" i="7"/>
  <c r="H70" i="6"/>
  <c r="H74" i="6"/>
  <c r="H78" i="6"/>
  <c r="H76" i="6"/>
  <c r="H72" i="6"/>
  <c r="I54" i="6"/>
  <c r="E56" i="6" s="1"/>
  <c r="I55" i="6"/>
  <c r="D57" i="6" s="1"/>
  <c r="H71" i="6"/>
  <c r="H75" i="6"/>
  <c r="I53" i="6"/>
  <c r="C55" i="6" s="1"/>
  <c r="H77" i="5"/>
  <c r="H73" i="5"/>
  <c r="H70" i="5"/>
  <c r="H74" i="5"/>
  <c r="H72" i="5"/>
  <c r="H76" i="5"/>
  <c r="E57" i="5"/>
  <c r="H78" i="5"/>
  <c r="D57" i="5"/>
  <c r="F57" i="5"/>
  <c r="I54" i="5"/>
  <c r="E56" i="5" s="1"/>
  <c r="I53" i="5"/>
  <c r="G55" i="5" s="1"/>
  <c r="C57" i="5"/>
  <c r="G57" i="5"/>
  <c r="H73" i="4"/>
  <c r="H77" i="4"/>
  <c r="H71" i="4"/>
  <c r="H75" i="4"/>
  <c r="H70" i="4"/>
  <c r="H74" i="4"/>
  <c r="H78" i="4"/>
  <c r="H72" i="4"/>
  <c r="H76" i="4"/>
  <c r="I55" i="4"/>
  <c r="C57" i="4" s="1"/>
  <c r="I54" i="4"/>
  <c r="G56" i="4" s="1"/>
  <c r="I53" i="4"/>
  <c r="E55" i="4" s="1"/>
  <c r="H70" i="3"/>
  <c r="H72" i="3"/>
  <c r="H76" i="3"/>
  <c r="H73" i="3"/>
  <c r="H77" i="3"/>
  <c r="H74" i="3"/>
  <c r="H78" i="3"/>
  <c r="F56" i="3"/>
  <c r="E56" i="3"/>
  <c r="G56" i="3"/>
  <c r="I55" i="3"/>
  <c r="F57" i="3" s="1"/>
  <c r="I53" i="3"/>
  <c r="C55" i="3" s="1"/>
  <c r="C56" i="3"/>
  <c r="H71" i="3"/>
  <c r="H75" i="3"/>
  <c r="D56" i="3"/>
  <c r="H78" i="2"/>
  <c r="H74" i="2"/>
  <c r="H77" i="2"/>
  <c r="C57" i="2"/>
  <c r="D57" i="2"/>
  <c r="H79" i="2"/>
  <c r="H75" i="2"/>
  <c r="H73" i="2"/>
  <c r="F57" i="2"/>
  <c r="E57" i="2"/>
  <c r="C58" i="2"/>
  <c r="C59" i="2" l="1"/>
  <c r="C130" i="2" s="1"/>
  <c r="G59" i="2"/>
  <c r="G58" i="2"/>
  <c r="F58" i="2"/>
  <c r="F59" i="2"/>
  <c r="D59" i="2"/>
  <c r="D130" i="2" s="1"/>
  <c r="E58" i="2"/>
  <c r="E130" i="2" s="1"/>
  <c r="G57" i="7"/>
  <c r="D55" i="7"/>
  <c r="F55" i="7"/>
  <c r="F128" i="7" s="1"/>
  <c r="H79" i="7"/>
  <c r="J74" i="7" s="1"/>
  <c r="K74" i="7" s="1"/>
  <c r="J75" i="7"/>
  <c r="K75" i="7" s="1"/>
  <c r="G128" i="7"/>
  <c r="D57" i="7"/>
  <c r="C57" i="7"/>
  <c r="E57" i="7"/>
  <c r="C55" i="7"/>
  <c r="E55" i="7"/>
  <c r="D55" i="6"/>
  <c r="E55" i="6"/>
  <c r="G57" i="6"/>
  <c r="F55" i="6"/>
  <c r="C57" i="6"/>
  <c r="G55" i="6"/>
  <c r="C56" i="6"/>
  <c r="H79" i="6"/>
  <c r="F56" i="6"/>
  <c r="J71" i="6"/>
  <c r="K71" i="6" s="1"/>
  <c r="D56" i="6"/>
  <c r="G56" i="6"/>
  <c r="F57" i="6"/>
  <c r="F128" i="6" s="1"/>
  <c r="E57" i="6"/>
  <c r="E128" i="6" s="1"/>
  <c r="F56" i="5"/>
  <c r="D56" i="5"/>
  <c r="F55" i="5"/>
  <c r="H79" i="5"/>
  <c r="E55" i="5"/>
  <c r="E128" i="5" s="1"/>
  <c r="G56" i="5"/>
  <c r="G128" i="5" s="1"/>
  <c r="C55" i="5"/>
  <c r="C56" i="5"/>
  <c r="D55" i="5"/>
  <c r="H79" i="4"/>
  <c r="J75" i="4" s="1"/>
  <c r="K75" i="4" s="1"/>
  <c r="D57" i="4"/>
  <c r="C56" i="4"/>
  <c r="F55" i="4"/>
  <c r="G57" i="4"/>
  <c r="J72" i="4"/>
  <c r="K72" i="4" s="1"/>
  <c r="G55" i="4"/>
  <c r="D55" i="4"/>
  <c r="F57" i="4"/>
  <c r="E56" i="4"/>
  <c r="E57" i="4"/>
  <c r="D56" i="4"/>
  <c r="F56" i="4"/>
  <c r="C55" i="4"/>
  <c r="G55" i="3"/>
  <c r="G57" i="3"/>
  <c r="E57" i="3"/>
  <c r="D55" i="3"/>
  <c r="C57" i="3"/>
  <c r="C128" i="3" s="1"/>
  <c r="D57" i="3"/>
  <c r="F55" i="3"/>
  <c r="F128" i="3" s="1"/>
  <c r="E55" i="3"/>
  <c r="E128" i="3" s="1"/>
  <c r="H79" i="3"/>
  <c r="H81" i="2"/>
  <c r="J78" i="2" s="1"/>
  <c r="K78" i="2" s="1"/>
  <c r="G130" i="2" l="1"/>
  <c r="F130" i="2"/>
  <c r="J76" i="2"/>
  <c r="K76" i="2" s="1"/>
  <c r="D128" i="7"/>
  <c r="J72" i="7"/>
  <c r="K72" i="7" s="1"/>
  <c r="J71" i="7"/>
  <c r="K71" i="7" s="1"/>
  <c r="J76" i="7"/>
  <c r="K76" i="7" s="1"/>
  <c r="J73" i="7"/>
  <c r="K73" i="7" s="1"/>
  <c r="J77" i="7"/>
  <c r="K77" i="7" s="1"/>
  <c r="E128" i="7"/>
  <c r="J78" i="7"/>
  <c r="K78" i="7" s="1"/>
  <c r="C128" i="7"/>
  <c r="J70" i="7"/>
  <c r="K70" i="7" s="1"/>
  <c r="D128" i="6"/>
  <c r="G128" i="6"/>
  <c r="C128" i="6"/>
  <c r="J77" i="6"/>
  <c r="K77" i="6" s="1"/>
  <c r="J74" i="6"/>
  <c r="K74" i="6" s="1"/>
  <c r="J72" i="6"/>
  <c r="K72" i="6" s="1"/>
  <c r="J78" i="6"/>
  <c r="K78" i="6" s="1"/>
  <c r="J73" i="6"/>
  <c r="K73" i="6" s="1"/>
  <c r="J76" i="6"/>
  <c r="K76" i="6" s="1"/>
  <c r="J70" i="6"/>
  <c r="K70" i="6" s="1"/>
  <c r="J75" i="6"/>
  <c r="K75" i="6" s="1"/>
  <c r="D128" i="5"/>
  <c r="F128" i="5"/>
  <c r="C128" i="5"/>
  <c r="J72" i="5"/>
  <c r="K72" i="5" s="1"/>
  <c r="J74" i="5"/>
  <c r="K74" i="5" s="1"/>
  <c r="J73" i="5"/>
  <c r="K73" i="5" s="1"/>
  <c r="J70" i="5"/>
  <c r="K70" i="5" s="1"/>
  <c r="J75" i="5"/>
  <c r="K75" i="5" s="1"/>
  <c r="J76" i="5"/>
  <c r="K76" i="5" s="1"/>
  <c r="J77" i="5"/>
  <c r="K77" i="5" s="1"/>
  <c r="J71" i="5"/>
  <c r="K71" i="5" s="1"/>
  <c r="J78" i="5"/>
  <c r="K78" i="5" s="1"/>
  <c r="J70" i="4"/>
  <c r="K70" i="4" s="1"/>
  <c r="K79" i="4" s="1"/>
  <c r="L75" i="4" s="1"/>
  <c r="J78" i="4"/>
  <c r="K78" i="4" s="1"/>
  <c r="J76" i="4"/>
  <c r="K76" i="4" s="1"/>
  <c r="G128" i="4"/>
  <c r="J74" i="4"/>
  <c r="K74" i="4" s="1"/>
  <c r="J71" i="4"/>
  <c r="K71" i="4" s="1"/>
  <c r="J73" i="4"/>
  <c r="K73" i="4" s="1"/>
  <c r="J77" i="4"/>
  <c r="K77" i="4" s="1"/>
  <c r="E128" i="4"/>
  <c r="C128" i="4"/>
  <c r="F128" i="4"/>
  <c r="D128" i="4"/>
  <c r="G128" i="3"/>
  <c r="D128" i="3"/>
  <c r="J78" i="3"/>
  <c r="K78" i="3" s="1"/>
  <c r="J70" i="3"/>
  <c r="K70" i="3" s="1"/>
  <c r="J73" i="3"/>
  <c r="K73" i="3" s="1"/>
  <c r="J72" i="3"/>
  <c r="K72" i="3" s="1"/>
  <c r="J77" i="3"/>
  <c r="K77" i="3" s="1"/>
  <c r="J76" i="3"/>
  <c r="K76" i="3" s="1"/>
  <c r="J74" i="3"/>
  <c r="K74" i="3" s="1"/>
  <c r="J75" i="3"/>
  <c r="K75" i="3" s="1"/>
  <c r="J71" i="3"/>
  <c r="K71" i="3" s="1"/>
  <c r="J73" i="2"/>
  <c r="K73" i="2" s="1"/>
  <c r="J72" i="2"/>
  <c r="K72" i="2" s="1"/>
  <c r="J77" i="2"/>
  <c r="K77" i="2" s="1"/>
  <c r="J79" i="2"/>
  <c r="K79" i="2" s="1"/>
  <c r="J74" i="2"/>
  <c r="K74" i="2" s="1"/>
  <c r="J80" i="2"/>
  <c r="K80" i="2" s="1"/>
  <c r="J75" i="2"/>
  <c r="K75" i="2" s="1"/>
  <c r="K79" i="7" l="1"/>
  <c r="K79" i="6"/>
  <c r="L71" i="6" s="1"/>
  <c r="L73" i="6"/>
  <c r="K79" i="5"/>
  <c r="L71" i="5" s="1"/>
  <c r="L70" i="5"/>
  <c r="L72" i="4"/>
  <c r="L74" i="4"/>
  <c r="I87" i="4"/>
  <c r="E87" i="4"/>
  <c r="H99" i="4"/>
  <c r="H97" i="4"/>
  <c r="H95" i="4"/>
  <c r="H93" i="4"/>
  <c r="H87" i="4"/>
  <c r="D87" i="4"/>
  <c r="G87" i="4"/>
  <c r="H100" i="4"/>
  <c r="H96" i="4"/>
  <c r="H92" i="4"/>
  <c r="F87" i="4"/>
  <c r="K87" i="4"/>
  <c r="C87" i="4"/>
  <c r="H94" i="4"/>
  <c r="J87" i="4"/>
  <c r="H98" i="4"/>
  <c r="L77" i="4"/>
  <c r="L76" i="4"/>
  <c r="L71" i="4"/>
  <c r="L70" i="4"/>
  <c r="L73" i="4"/>
  <c r="L78" i="4"/>
  <c r="K79" i="3"/>
  <c r="L70" i="3" s="1"/>
  <c r="L78" i="3"/>
  <c r="K81" i="2"/>
  <c r="L78" i="2" s="1"/>
  <c r="L79" i="2" l="1"/>
  <c r="D91" i="2" s="1"/>
  <c r="L75" i="7"/>
  <c r="L74" i="7"/>
  <c r="L72" i="7"/>
  <c r="L76" i="7"/>
  <c r="L77" i="7"/>
  <c r="L71" i="7"/>
  <c r="L73" i="7"/>
  <c r="L70" i="7"/>
  <c r="L78" i="7"/>
  <c r="K85" i="6"/>
  <c r="G85" i="6"/>
  <c r="C85" i="6"/>
  <c r="F100" i="6"/>
  <c r="F98" i="6"/>
  <c r="F96" i="6"/>
  <c r="F94" i="6"/>
  <c r="F92" i="6"/>
  <c r="J85" i="6"/>
  <c r="F85" i="6"/>
  <c r="I85" i="6"/>
  <c r="F97" i="6"/>
  <c r="F93" i="6"/>
  <c r="H85" i="6"/>
  <c r="E85" i="6"/>
  <c r="F99" i="6"/>
  <c r="F95" i="6"/>
  <c r="D85" i="6"/>
  <c r="L72" i="6"/>
  <c r="I83" i="6"/>
  <c r="E83" i="6"/>
  <c r="D99" i="6"/>
  <c r="D97" i="6"/>
  <c r="D95" i="6"/>
  <c r="D93" i="6"/>
  <c r="H83" i="6"/>
  <c r="D83" i="6"/>
  <c r="K83" i="6"/>
  <c r="C83" i="6"/>
  <c r="D98" i="6"/>
  <c r="D94" i="6"/>
  <c r="J83" i="6"/>
  <c r="F83" i="6"/>
  <c r="G83" i="6"/>
  <c r="D100" i="6"/>
  <c r="D96" i="6"/>
  <c r="D92" i="6"/>
  <c r="L76" i="6"/>
  <c r="L75" i="6"/>
  <c r="L74" i="6"/>
  <c r="L77" i="6"/>
  <c r="L70" i="6"/>
  <c r="L78" i="6"/>
  <c r="L75" i="5"/>
  <c r="E87" i="5" s="1"/>
  <c r="L78" i="5"/>
  <c r="K96" i="5" s="1"/>
  <c r="L74" i="5"/>
  <c r="L77" i="5"/>
  <c r="G89" i="5" s="1"/>
  <c r="I83" i="5"/>
  <c r="E83" i="5"/>
  <c r="D99" i="5"/>
  <c r="D97" i="5"/>
  <c r="D95" i="5"/>
  <c r="D93" i="5"/>
  <c r="H83" i="5"/>
  <c r="D83" i="5"/>
  <c r="D98" i="5"/>
  <c r="J83" i="5"/>
  <c r="D96" i="5"/>
  <c r="G83" i="5"/>
  <c r="D94" i="5"/>
  <c r="F83" i="5"/>
  <c r="D100" i="5"/>
  <c r="D92" i="5"/>
  <c r="K83" i="5"/>
  <c r="C83" i="5"/>
  <c r="C90" i="5"/>
  <c r="C100" i="5"/>
  <c r="C98" i="5"/>
  <c r="C96" i="5"/>
  <c r="C94" i="5"/>
  <c r="C92" i="5"/>
  <c r="J82" i="5"/>
  <c r="F82" i="5"/>
  <c r="I82" i="5"/>
  <c r="E82" i="5"/>
  <c r="C99" i="5"/>
  <c r="C97" i="5"/>
  <c r="C95" i="5"/>
  <c r="C93" i="5"/>
  <c r="K82" i="5"/>
  <c r="C82" i="5"/>
  <c r="H82" i="5"/>
  <c r="G82" i="5"/>
  <c r="D82" i="5"/>
  <c r="G100" i="5"/>
  <c r="G98" i="5"/>
  <c r="G96" i="5"/>
  <c r="G94" i="5"/>
  <c r="G92" i="5"/>
  <c r="J86" i="5"/>
  <c r="F86" i="5"/>
  <c r="I86" i="5"/>
  <c r="E86" i="5"/>
  <c r="G99" i="5"/>
  <c r="G97" i="5"/>
  <c r="G95" i="5"/>
  <c r="G93" i="5"/>
  <c r="H86" i="5"/>
  <c r="D86" i="5"/>
  <c r="G86" i="5"/>
  <c r="C86" i="5"/>
  <c r="K86" i="5"/>
  <c r="L72" i="5"/>
  <c r="L76" i="5"/>
  <c r="L73" i="5"/>
  <c r="I87" i="5"/>
  <c r="H97" i="5"/>
  <c r="H95" i="5"/>
  <c r="D87" i="5"/>
  <c r="K87" i="5"/>
  <c r="H96" i="5"/>
  <c r="H94" i="5"/>
  <c r="H92" i="5"/>
  <c r="F87" i="5"/>
  <c r="C100" i="4"/>
  <c r="C98" i="4"/>
  <c r="C96" i="4"/>
  <c r="C94" i="4"/>
  <c r="C92" i="4"/>
  <c r="J82" i="4"/>
  <c r="F82" i="4"/>
  <c r="I82" i="4"/>
  <c r="C99" i="4"/>
  <c r="C95" i="4"/>
  <c r="E82" i="4"/>
  <c r="K82" i="4"/>
  <c r="D82" i="4"/>
  <c r="C97" i="4"/>
  <c r="C93" i="4"/>
  <c r="C82" i="4"/>
  <c r="G82" i="4"/>
  <c r="H82" i="4"/>
  <c r="I83" i="4"/>
  <c r="E83" i="4"/>
  <c r="D99" i="4"/>
  <c r="D97" i="4"/>
  <c r="D95" i="4"/>
  <c r="D93" i="4"/>
  <c r="H83" i="4"/>
  <c r="D83" i="4"/>
  <c r="K83" i="4"/>
  <c r="C83" i="4"/>
  <c r="D98" i="4"/>
  <c r="D94" i="4"/>
  <c r="J83" i="4"/>
  <c r="G83" i="4"/>
  <c r="D100" i="4"/>
  <c r="F83" i="4"/>
  <c r="D92" i="4"/>
  <c r="D96" i="4"/>
  <c r="K100" i="4"/>
  <c r="K98" i="4"/>
  <c r="K96" i="4"/>
  <c r="K94" i="4"/>
  <c r="K92" i="4"/>
  <c r="J90" i="4"/>
  <c r="F90" i="4"/>
  <c r="I90" i="4"/>
  <c r="E90" i="4"/>
  <c r="K99" i="4"/>
  <c r="K95" i="4"/>
  <c r="D90" i="4"/>
  <c r="K90" i="4"/>
  <c r="C90" i="4"/>
  <c r="K97" i="4"/>
  <c r="K93" i="4"/>
  <c r="H90" i="4"/>
  <c r="G90" i="4"/>
  <c r="I99" i="4"/>
  <c r="I97" i="4"/>
  <c r="I95" i="4"/>
  <c r="I93" i="4"/>
  <c r="H88" i="4"/>
  <c r="D88" i="4"/>
  <c r="K88" i="4"/>
  <c r="G88" i="4"/>
  <c r="C88" i="4"/>
  <c r="I100" i="4"/>
  <c r="I96" i="4"/>
  <c r="I92" i="4"/>
  <c r="F88" i="4"/>
  <c r="E88" i="4"/>
  <c r="I98" i="4"/>
  <c r="I94" i="4"/>
  <c r="J88" i="4"/>
  <c r="I88" i="4"/>
  <c r="G100" i="4"/>
  <c r="G98" i="4"/>
  <c r="G96" i="4"/>
  <c r="G94" i="4"/>
  <c r="G92" i="4"/>
  <c r="J86" i="4"/>
  <c r="F86" i="4"/>
  <c r="I86" i="4"/>
  <c r="E86" i="4"/>
  <c r="G97" i="4"/>
  <c r="G93" i="4"/>
  <c r="H86" i="4"/>
  <c r="G86" i="4"/>
  <c r="G99" i="4"/>
  <c r="G95" i="4"/>
  <c r="D86" i="4"/>
  <c r="K86" i="4"/>
  <c r="C86" i="4"/>
  <c r="K85" i="4"/>
  <c r="G85" i="4"/>
  <c r="C85" i="4"/>
  <c r="F100" i="4"/>
  <c r="F98" i="4"/>
  <c r="F96" i="4"/>
  <c r="F94" i="4"/>
  <c r="F92" i="4"/>
  <c r="J85" i="4"/>
  <c r="F85" i="4"/>
  <c r="I85" i="4"/>
  <c r="F97" i="4"/>
  <c r="F93" i="4"/>
  <c r="H85" i="4"/>
  <c r="E85" i="4"/>
  <c r="F99" i="4"/>
  <c r="F95" i="4"/>
  <c r="D85" i="4"/>
  <c r="K89" i="4"/>
  <c r="G89" i="4"/>
  <c r="C89" i="4"/>
  <c r="J100" i="4"/>
  <c r="J98" i="4"/>
  <c r="J96" i="4"/>
  <c r="J94" i="4"/>
  <c r="J92" i="4"/>
  <c r="J89" i="4"/>
  <c r="F89" i="4"/>
  <c r="E89" i="4"/>
  <c r="J99" i="4"/>
  <c r="J95" i="4"/>
  <c r="D89" i="4"/>
  <c r="I89" i="4"/>
  <c r="J97" i="4"/>
  <c r="J93" i="4"/>
  <c r="H89" i="4"/>
  <c r="E99" i="4"/>
  <c r="E97" i="4"/>
  <c r="E95" i="4"/>
  <c r="E93" i="4"/>
  <c r="H84" i="4"/>
  <c r="D84" i="4"/>
  <c r="K84" i="4"/>
  <c r="G84" i="4"/>
  <c r="C84" i="4"/>
  <c r="E98" i="4"/>
  <c r="E94" i="4"/>
  <c r="J84" i="4"/>
  <c r="I84" i="4"/>
  <c r="E100" i="4"/>
  <c r="E96" i="4"/>
  <c r="E92" i="4"/>
  <c r="F84" i="4"/>
  <c r="E84" i="4"/>
  <c r="L73" i="3"/>
  <c r="C85" i="3" s="1"/>
  <c r="C100" i="3"/>
  <c r="C98" i="3"/>
  <c r="C96" i="3"/>
  <c r="C94" i="3"/>
  <c r="C92" i="3"/>
  <c r="J82" i="3"/>
  <c r="F82" i="3"/>
  <c r="C99" i="3"/>
  <c r="C97" i="3"/>
  <c r="I82" i="3"/>
  <c r="D82" i="3"/>
  <c r="C93" i="3"/>
  <c r="H82" i="3"/>
  <c r="C82" i="3"/>
  <c r="G82" i="3"/>
  <c r="C95" i="3"/>
  <c r="K82" i="3"/>
  <c r="E82" i="3"/>
  <c r="F98" i="3"/>
  <c r="I85" i="3"/>
  <c r="K100" i="3"/>
  <c r="K98" i="3"/>
  <c r="K96" i="3"/>
  <c r="K94" i="3"/>
  <c r="K92" i="3"/>
  <c r="J90" i="3"/>
  <c r="F90" i="3"/>
  <c r="K99" i="3"/>
  <c r="K97" i="3"/>
  <c r="G90" i="3"/>
  <c r="K93" i="3"/>
  <c r="K90" i="3"/>
  <c r="E90" i="3"/>
  <c r="I90" i="3"/>
  <c r="D90" i="3"/>
  <c r="K95" i="3"/>
  <c r="H90" i="3"/>
  <c r="C90" i="3"/>
  <c r="L74" i="3"/>
  <c r="L77" i="3"/>
  <c r="L76" i="3"/>
  <c r="L72" i="3"/>
  <c r="L71" i="3"/>
  <c r="L75" i="3"/>
  <c r="H90" i="2"/>
  <c r="I99" i="2"/>
  <c r="I94" i="2"/>
  <c r="G90" i="2"/>
  <c r="I102" i="2"/>
  <c r="I90" i="2"/>
  <c r="I100" i="2"/>
  <c r="F90" i="2"/>
  <c r="K90" i="2"/>
  <c r="L80" i="2"/>
  <c r="K95" i="2" s="1"/>
  <c r="L72" i="2"/>
  <c r="C100" i="2" s="1"/>
  <c r="L77" i="2"/>
  <c r="L73" i="2"/>
  <c r="E85" i="2" s="1"/>
  <c r="L75" i="2"/>
  <c r="L76" i="2"/>
  <c r="G99" i="2" s="1"/>
  <c r="L74" i="2"/>
  <c r="J86" i="2" s="1"/>
  <c r="I96" i="2"/>
  <c r="E90" i="2"/>
  <c r="I98" i="2"/>
  <c r="I95" i="2"/>
  <c r="C90" i="2"/>
  <c r="J90" i="2"/>
  <c r="E88" i="2"/>
  <c r="D90" i="2"/>
  <c r="I101" i="2"/>
  <c r="I97" i="2"/>
  <c r="C98" i="2"/>
  <c r="E94" i="2"/>
  <c r="E91" i="2"/>
  <c r="K91" i="2" l="1"/>
  <c r="J94" i="2"/>
  <c r="I91" i="2"/>
  <c r="F86" i="2"/>
  <c r="J91" i="2"/>
  <c r="J99" i="2"/>
  <c r="D85" i="2"/>
  <c r="J102" i="2"/>
  <c r="J100" i="2"/>
  <c r="D95" i="2"/>
  <c r="C96" i="2"/>
  <c r="C95" i="2"/>
  <c r="H84" i="2"/>
  <c r="J84" i="2"/>
  <c r="C88" i="2"/>
  <c r="G102" i="2"/>
  <c r="C102" i="2"/>
  <c r="I88" i="2"/>
  <c r="C97" i="2"/>
  <c r="E84" i="2"/>
  <c r="G84" i="2"/>
  <c r="H88" i="2"/>
  <c r="G95" i="2"/>
  <c r="E96" i="2"/>
  <c r="J95" i="2"/>
  <c r="G91" i="2"/>
  <c r="F91" i="2"/>
  <c r="C91" i="2"/>
  <c r="J98" i="2"/>
  <c r="E101" i="2"/>
  <c r="D84" i="2"/>
  <c r="C101" i="2"/>
  <c r="C84" i="2"/>
  <c r="C94" i="2"/>
  <c r="J88" i="2"/>
  <c r="G98" i="2"/>
  <c r="G97" i="2"/>
  <c r="G96" i="2"/>
  <c r="H86" i="2"/>
  <c r="G100" i="2"/>
  <c r="G101" i="2"/>
  <c r="J96" i="2"/>
  <c r="H91" i="2"/>
  <c r="J101" i="2"/>
  <c r="J97" i="2"/>
  <c r="K86" i="2"/>
  <c r="I84" i="2"/>
  <c r="F84" i="2"/>
  <c r="C99" i="2"/>
  <c r="K84" i="2"/>
  <c r="G94" i="2"/>
  <c r="I83" i="7"/>
  <c r="E83" i="7"/>
  <c r="D99" i="7"/>
  <c r="D97" i="7"/>
  <c r="D95" i="7"/>
  <c r="D93" i="7"/>
  <c r="H83" i="7"/>
  <c r="D83" i="7"/>
  <c r="K83" i="7"/>
  <c r="G83" i="7"/>
  <c r="C83" i="7"/>
  <c r="D98" i="7"/>
  <c r="D96" i="7"/>
  <c r="D94" i="7"/>
  <c r="J83" i="7"/>
  <c r="D100" i="7"/>
  <c r="D92" i="7"/>
  <c r="F83" i="7"/>
  <c r="I87" i="7"/>
  <c r="E87" i="7"/>
  <c r="H99" i="7"/>
  <c r="H97" i="7"/>
  <c r="H95" i="7"/>
  <c r="H93" i="7"/>
  <c r="H87" i="7"/>
  <c r="D87" i="7"/>
  <c r="K87" i="7"/>
  <c r="G87" i="7"/>
  <c r="C87" i="7"/>
  <c r="H96" i="7"/>
  <c r="H94" i="7"/>
  <c r="H100" i="7"/>
  <c r="H92" i="7"/>
  <c r="F87" i="7"/>
  <c r="J87" i="7"/>
  <c r="H98" i="7"/>
  <c r="C100" i="7"/>
  <c r="C98" i="7"/>
  <c r="C96" i="7"/>
  <c r="C94" i="7"/>
  <c r="C92" i="7"/>
  <c r="J82" i="7"/>
  <c r="F82" i="7"/>
  <c r="I82" i="7"/>
  <c r="E82" i="7"/>
  <c r="C99" i="7"/>
  <c r="C97" i="7"/>
  <c r="C95" i="7"/>
  <c r="C93" i="7"/>
  <c r="H82" i="7"/>
  <c r="D82" i="7"/>
  <c r="K82" i="7"/>
  <c r="G82" i="7"/>
  <c r="C82" i="7"/>
  <c r="I99" i="7"/>
  <c r="I97" i="7"/>
  <c r="I95" i="7"/>
  <c r="I93" i="7"/>
  <c r="H88" i="7"/>
  <c r="D88" i="7"/>
  <c r="K88" i="7"/>
  <c r="G88" i="7"/>
  <c r="C88" i="7"/>
  <c r="I100" i="7"/>
  <c r="I98" i="7"/>
  <c r="I96" i="7"/>
  <c r="I94" i="7"/>
  <c r="I92" i="7"/>
  <c r="J88" i="7"/>
  <c r="F88" i="7"/>
  <c r="E88" i="7"/>
  <c r="I88" i="7"/>
  <c r="G100" i="7"/>
  <c r="G98" i="7"/>
  <c r="G96" i="7"/>
  <c r="G94" i="7"/>
  <c r="G92" i="7"/>
  <c r="J86" i="7"/>
  <c r="F86" i="7"/>
  <c r="I86" i="7"/>
  <c r="E86" i="7"/>
  <c r="G99" i="7"/>
  <c r="G97" i="7"/>
  <c r="G95" i="7"/>
  <c r="G93" i="7"/>
  <c r="H86" i="7"/>
  <c r="D86" i="7"/>
  <c r="C86" i="7"/>
  <c r="G86" i="7"/>
  <c r="K86" i="7"/>
  <c r="K100" i="7"/>
  <c r="K98" i="7"/>
  <c r="K96" i="7"/>
  <c r="K94" i="7"/>
  <c r="K92" i="7"/>
  <c r="J90" i="7"/>
  <c r="F90" i="7"/>
  <c r="I90" i="7"/>
  <c r="E90" i="7"/>
  <c r="K99" i="7"/>
  <c r="K97" i="7"/>
  <c r="K95" i="7"/>
  <c r="K93" i="7"/>
  <c r="H90" i="7"/>
  <c r="D90" i="7"/>
  <c r="K90" i="7"/>
  <c r="G90" i="7"/>
  <c r="C90" i="7"/>
  <c r="K89" i="7"/>
  <c r="G89" i="7"/>
  <c r="C89" i="7"/>
  <c r="J100" i="7"/>
  <c r="J98" i="7"/>
  <c r="J96" i="7"/>
  <c r="J94" i="7"/>
  <c r="J92" i="7"/>
  <c r="J89" i="7"/>
  <c r="F89" i="7"/>
  <c r="I89" i="7"/>
  <c r="E89" i="7"/>
  <c r="J99" i="7"/>
  <c r="J97" i="7"/>
  <c r="J95" i="7"/>
  <c r="D89" i="7"/>
  <c r="J93" i="7"/>
  <c r="H89" i="7"/>
  <c r="K85" i="7"/>
  <c r="G85" i="7"/>
  <c r="C85" i="7"/>
  <c r="F100" i="7"/>
  <c r="F98" i="7"/>
  <c r="F96" i="7"/>
  <c r="F94" i="7"/>
  <c r="F92" i="7"/>
  <c r="J85" i="7"/>
  <c r="F85" i="7"/>
  <c r="I85" i="7"/>
  <c r="E85" i="7"/>
  <c r="F93" i="7"/>
  <c r="F99" i="7"/>
  <c r="F97" i="7"/>
  <c r="H85" i="7"/>
  <c r="F95" i="7"/>
  <c r="D85" i="7"/>
  <c r="E99" i="7"/>
  <c r="E97" i="7"/>
  <c r="E95" i="7"/>
  <c r="E93" i="7"/>
  <c r="H84" i="7"/>
  <c r="D84" i="7"/>
  <c r="K84" i="7"/>
  <c r="G84" i="7"/>
  <c r="C84" i="7"/>
  <c r="E100" i="7"/>
  <c r="E98" i="7"/>
  <c r="E96" i="7"/>
  <c r="E94" i="7"/>
  <c r="E92" i="7"/>
  <c r="J84" i="7"/>
  <c r="F84" i="7"/>
  <c r="E84" i="7"/>
  <c r="I84" i="7"/>
  <c r="G100" i="6"/>
  <c r="G98" i="6"/>
  <c r="G96" i="6"/>
  <c r="G94" i="6"/>
  <c r="G92" i="6"/>
  <c r="J86" i="6"/>
  <c r="F86" i="6"/>
  <c r="I86" i="6"/>
  <c r="E86" i="6"/>
  <c r="G97" i="6"/>
  <c r="G93" i="6"/>
  <c r="H86" i="6"/>
  <c r="G86" i="6"/>
  <c r="C86" i="6"/>
  <c r="G99" i="6"/>
  <c r="G95" i="6"/>
  <c r="D86" i="6"/>
  <c r="K86" i="6"/>
  <c r="I87" i="6"/>
  <c r="E87" i="6"/>
  <c r="H99" i="6"/>
  <c r="H97" i="6"/>
  <c r="H95" i="6"/>
  <c r="H93" i="6"/>
  <c r="H87" i="6"/>
  <c r="D87" i="6"/>
  <c r="G87" i="6"/>
  <c r="J87" i="6"/>
  <c r="H100" i="6"/>
  <c r="H96" i="6"/>
  <c r="H92" i="6"/>
  <c r="F87" i="6"/>
  <c r="K87" i="6"/>
  <c r="C87" i="6"/>
  <c r="H98" i="6"/>
  <c r="H94" i="6"/>
  <c r="C100" i="6"/>
  <c r="C98" i="6"/>
  <c r="C96" i="6"/>
  <c r="C94" i="6"/>
  <c r="C92" i="6"/>
  <c r="J82" i="6"/>
  <c r="F82" i="6"/>
  <c r="I82" i="6"/>
  <c r="E82" i="6"/>
  <c r="C99" i="6"/>
  <c r="C95" i="6"/>
  <c r="D82" i="6"/>
  <c r="K82" i="6"/>
  <c r="C82" i="6"/>
  <c r="C97" i="6"/>
  <c r="C93" i="6"/>
  <c r="H82" i="6"/>
  <c r="G82" i="6"/>
  <c r="I99" i="6"/>
  <c r="I97" i="6"/>
  <c r="I95" i="6"/>
  <c r="I93" i="6"/>
  <c r="H88" i="6"/>
  <c r="D88" i="6"/>
  <c r="K88" i="6"/>
  <c r="G88" i="6"/>
  <c r="C88" i="6"/>
  <c r="I100" i="6"/>
  <c r="I96" i="6"/>
  <c r="I92" i="6"/>
  <c r="F88" i="6"/>
  <c r="E88" i="6"/>
  <c r="I98" i="6"/>
  <c r="I94" i="6"/>
  <c r="J88" i="6"/>
  <c r="I88" i="6"/>
  <c r="K100" i="6"/>
  <c r="K98" i="6"/>
  <c r="K96" i="6"/>
  <c r="K94" i="6"/>
  <c r="K92" i="6"/>
  <c r="J90" i="6"/>
  <c r="F90" i="6"/>
  <c r="I90" i="6"/>
  <c r="E90" i="6"/>
  <c r="K99" i="6"/>
  <c r="K95" i="6"/>
  <c r="D90" i="6"/>
  <c r="K90" i="6"/>
  <c r="C90" i="6"/>
  <c r="K97" i="6"/>
  <c r="K93" i="6"/>
  <c r="H90" i="6"/>
  <c r="G90" i="6"/>
  <c r="E99" i="6"/>
  <c r="E97" i="6"/>
  <c r="E95" i="6"/>
  <c r="E93" i="6"/>
  <c r="H84" i="6"/>
  <c r="D84" i="6"/>
  <c r="K84" i="6"/>
  <c r="G84" i="6"/>
  <c r="C84" i="6"/>
  <c r="E98" i="6"/>
  <c r="E94" i="6"/>
  <c r="J84" i="6"/>
  <c r="E84" i="6"/>
  <c r="I84" i="6"/>
  <c r="E100" i="6"/>
  <c r="E96" i="6"/>
  <c r="E92" i="6"/>
  <c r="F84" i="6"/>
  <c r="K89" i="6"/>
  <c r="G89" i="6"/>
  <c r="C89" i="6"/>
  <c r="J100" i="6"/>
  <c r="J98" i="6"/>
  <c r="J96" i="6"/>
  <c r="J94" i="6"/>
  <c r="J92" i="6"/>
  <c r="J89" i="6"/>
  <c r="F89" i="6"/>
  <c r="E89" i="6"/>
  <c r="J99" i="6"/>
  <c r="J95" i="6"/>
  <c r="D89" i="6"/>
  <c r="J93" i="6"/>
  <c r="H89" i="6"/>
  <c r="I89" i="6"/>
  <c r="J97" i="6"/>
  <c r="K95" i="5"/>
  <c r="H100" i="5"/>
  <c r="C87" i="5"/>
  <c r="H87" i="5"/>
  <c r="H99" i="5"/>
  <c r="I90" i="5"/>
  <c r="H98" i="5"/>
  <c r="J87" i="5"/>
  <c r="G87" i="5"/>
  <c r="H93" i="5"/>
  <c r="K94" i="5"/>
  <c r="G90" i="5"/>
  <c r="K99" i="5"/>
  <c r="K98" i="5"/>
  <c r="J99" i="5"/>
  <c r="J98" i="5"/>
  <c r="H90" i="5"/>
  <c r="J90" i="5"/>
  <c r="I89" i="5"/>
  <c r="C89" i="5"/>
  <c r="K90" i="5"/>
  <c r="K93" i="5"/>
  <c r="E90" i="5"/>
  <c r="K92" i="5"/>
  <c r="K100" i="5"/>
  <c r="D89" i="5"/>
  <c r="J89" i="5"/>
  <c r="K89" i="5"/>
  <c r="H89" i="5"/>
  <c r="J94" i="5"/>
  <c r="D90" i="5"/>
  <c r="K97" i="5"/>
  <c r="F90" i="5"/>
  <c r="J95" i="5"/>
  <c r="E89" i="5"/>
  <c r="J92" i="5"/>
  <c r="J100" i="5"/>
  <c r="J93" i="5"/>
  <c r="J97" i="5"/>
  <c r="F89" i="5"/>
  <c r="J96" i="5"/>
  <c r="K85" i="5"/>
  <c r="G85" i="5"/>
  <c r="C85" i="5"/>
  <c r="F100" i="5"/>
  <c r="F98" i="5"/>
  <c r="F96" i="5"/>
  <c r="F94" i="5"/>
  <c r="F92" i="5"/>
  <c r="J85" i="5"/>
  <c r="F85" i="5"/>
  <c r="I85" i="5"/>
  <c r="E85" i="5"/>
  <c r="F93" i="5"/>
  <c r="F99" i="5"/>
  <c r="F97" i="5"/>
  <c r="H85" i="5"/>
  <c r="F95" i="5"/>
  <c r="D85" i="5"/>
  <c r="I99" i="5"/>
  <c r="I97" i="5"/>
  <c r="I95" i="5"/>
  <c r="I93" i="5"/>
  <c r="H88" i="5"/>
  <c r="D88" i="5"/>
  <c r="K88" i="5"/>
  <c r="G88" i="5"/>
  <c r="C88" i="5"/>
  <c r="I100" i="5"/>
  <c r="I98" i="5"/>
  <c r="I96" i="5"/>
  <c r="I94" i="5"/>
  <c r="I92" i="5"/>
  <c r="J88" i="5"/>
  <c r="F88" i="5"/>
  <c r="E88" i="5"/>
  <c r="I88" i="5"/>
  <c r="E99" i="5"/>
  <c r="E97" i="5"/>
  <c r="E95" i="5"/>
  <c r="E93" i="5"/>
  <c r="H84" i="5"/>
  <c r="D84" i="5"/>
  <c r="K84" i="5"/>
  <c r="G84" i="5"/>
  <c r="C84" i="5"/>
  <c r="E100" i="5"/>
  <c r="E98" i="5"/>
  <c r="E96" i="5"/>
  <c r="E94" i="5"/>
  <c r="E92" i="5"/>
  <c r="J84" i="5"/>
  <c r="I84" i="5"/>
  <c r="F84" i="5"/>
  <c r="E84" i="5"/>
  <c r="C91" i="4"/>
  <c r="M91" i="4" s="1"/>
  <c r="K91" i="4"/>
  <c r="M99" i="4" s="1"/>
  <c r="E91" i="4"/>
  <c r="M93" i="4" s="1"/>
  <c r="F91" i="4"/>
  <c r="M94" i="4" s="1"/>
  <c r="H91" i="4"/>
  <c r="J91" i="4"/>
  <c r="M98" i="4" s="1"/>
  <c r="I91" i="4"/>
  <c r="M97" i="4" s="1"/>
  <c r="G91" i="4"/>
  <c r="M95" i="4" s="1"/>
  <c r="D91" i="4"/>
  <c r="M92" i="4" s="1"/>
  <c r="E85" i="3"/>
  <c r="G85" i="3"/>
  <c r="H85" i="3"/>
  <c r="J85" i="3"/>
  <c r="F93" i="3"/>
  <c r="K85" i="3"/>
  <c r="F97" i="3"/>
  <c r="F96" i="3"/>
  <c r="F85" i="3"/>
  <c r="F99" i="3"/>
  <c r="F92" i="3"/>
  <c r="F100" i="3"/>
  <c r="F95" i="3"/>
  <c r="D85" i="3"/>
  <c r="F94" i="3"/>
  <c r="E99" i="3"/>
  <c r="E97" i="3"/>
  <c r="E95" i="3"/>
  <c r="E93" i="3"/>
  <c r="H84" i="3"/>
  <c r="E100" i="3"/>
  <c r="E98" i="3"/>
  <c r="G84" i="3"/>
  <c r="E96" i="3"/>
  <c r="E92" i="3"/>
  <c r="K84" i="3"/>
  <c r="F84" i="3"/>
  <c r="J84" i="3"/>
  <c r="E84" i="3"/>
  <c r="E94" i="3"/>
  <c r="I84" i="3"/>
  <c r="I99" i="3"/>
  <c r="I97" i="3"/>
  <c r="I95" i="3"/>
  <c r="I93" i="3"/>
  <c r="H88" i="3"/>
  <c r="D88" i="3"/>
  <c r="I100" i="3"/>
  <c r="I98" i="3"/>
  <c r="I96" i="3"/>
  <c r="I88" i="3"/>
  <c r="C88" i="3"/>
  <c r="I94" i="3"/>
  <c r="G88" i="3"/>
  <c r="K88" i="3"/>
  <c r="F88" i="3"/>
  <c r="I92" i="3"/>
  <c r="J88" i="3"/>
  <c r="E88" i="3"/>
  <c r="I87" i="3"/>
  <c r="E87" i="3"/>
  <c r="H99" i="3"/>
  <c r="H97" i="3"/>
  <c r="H95" i="3"/>
  <c r="H93" i="3"/>
  <c r="H96" i="3"/>
  <c r="H92" i="3"/>
  <c r="G87" i="3"/>
  <c r="K87" i="3"/>
  <c r="F87" i="3"/>
  <c r="H100" i="3"/>
  <c r="H94" i="3"/>
  <c r="J87" i="3"/>
  <c r="D87" i="3"/>
  <c r="H98" i="3"/>
  <c r="H87" i="3"/>
  <c r="C87" i="3"/>
  <c r="K89" i="3"/>
  <c r="G89" i="3"/>
  <c r="C89" i="3"/>
  <c r="J100" i="3"/>
  <c r="J98" i="3"/>
  <c r="J96" i="3"/>
  <c r="J94" i="3"/>
  <c r="J92" i="3"/>
  <c r="J99" i="3"/>
  <c r="J95" i="3"/>
  <c r="J89" i="3"/>
  <c r="E89" i="3"/>
  <c r="J97" i="3"/>
  <c r="I89" i="3"/>
  <c r="D89" i="3"/>
  <c r="J93" i="3"/>
  <c r="H89" i="3"/>
  <c r="F89" i="3"/>
  <c r="I83" i="3"/>
  <c r="E83" i="3"/>
  <c r="D99" i="3"/>
  <c r="D97" i="3"/>
  <c r="D95" i="3"/>
  <c r="D93" i="3"/>
  <c r="D98" i="3"/>
  <c r="D94" i="3"/>
  <c r="K83" i="3"/>
  <c r="F83" i="3"/>
  <c r="J83" i="3"/>
  <c r="D83" i="3"/>
  <c r="D96" i="3"/>
  <c r="D92" i="3"/>
  <c r="H83" i="3"/>
  <c r="D100" i="3"/>
  <c r="G83" i="3"/>
  <c r="G100" i="3"/>
  <c r="G98" i="3"/>
  <c r="G96" i="3"/>
  <c r="G94" i="3"/>
  <c r="G92" i="3"/>
  <c r="J86" i="3"/>
  <c r="F86" i="3"/>
  <c r="G99" i="3"/>
  <c r="G97" i="3"/>
  <c r="K86" i="3"/>
  <c r="E86" i="3"/>
  <c r="G95" i="3"/>
  <c r="I86" i="3"/>
  <c r="D86" i="3"/>
  <c r="H86" i="3"/>
  <c r="C86" i="3"/>
  <c r="G93" i="3"/>
  <c r="G86" i="3"/>
  <c r="J87" i="2"/>
  <c r="I92" i="2"/>
  <c r="F97" i="2"/>
  <c r="D96" i="2"/>
  <c r="J85" i="2"/>
  <c r="G86" i="2"/>
  <c r="I85" i="2"/>
  <c r="D86" i="2"/>
  <c r="E100" i="2"/>
  <c r="C86" i="2"/>
  <c r="C87" i="2"/>
  <c r="H92" i="2"/>
  <c r="D101" i="2"/>
  <c r="H85" i="2"/>
  <c r="D102" i="2"/>
  <c r="D92" i="2"/>
  <c r="F95" i="2"/>
  <c r="D98" i="2"/>
  <c r="F85" i="2"/>
  <c r="E102" i="2"/>
  <c r="E98" i="2"/>
  <c r="E99" i="2"/>
  <c r="K102" i="2"/>
  <c r="K96" i="2"/>
  <c r="K87" i="2"/>
  <c r="F100" i="2"/>
  <c r="G87" i="2"/>
  <c r="F94" i="2"/>
  <c r="F99" i="2"/>
  <c r="D87" i="2"/>
  <c r="F92" i="2"/>
  <c r="J92" i="2"/>
  <c r="G92" i="2"/>
  <c r="K92" i="2"/>
  <c r="K99" i="2"/>
  <c r="K85" i="2"/>
  <c r="D97" i="2"/>
  <c r="D94" i="2"/>
  <c r="C85" i="2"/>
  <c r="E87" i="2"/>
  <c r="F96" i="2"/>
  <c r="H87" i="2"/>
  <c r="E92" i="2"/>
  <c r="K98" i="2"/>
  <c r="K97" i="2"/>
  <c r="C92" i="2"/>
  <c r="H102" i="2"/>
  <c r="J89" i="2"/>
  <c r="D89" i="2"/>
  <c r="F89" i="2"/>
  <c r="H89" i="2"/>
  <c r="I89" i="2"/>
  <c r="G89" i="2"/>
  <c r="C89" i="2"/>
  <c r="H94" i="2"/>
  <c r="H98" i="2"/>
  <c r="H101" i="2"/>
  <c r="H100" i="2"/>
  <c r="H95" i="2"/>
  <c r="H99" i="2"/>
  <c r="H97" i="2"/>
  <c r="E89" i="2"/>
  <c r="H96" i="2"/>
  <c r="K89" i="2"/>
  <c r="D100" i="2"/>
  <c r="G85" i="2"/>
  <c r="D99" i="2"/>
  <c r="F101" i="2"/>
  <c r="F102" i="2"/>
  <c r="I87" i="2"/>
  <c r="E95" i="2"/>
  <c r="I86" i="2"/>
  <c r="E86" i="2"/>
  <c r="E97" i="2"/>
  <c r="K101" i="2"/>
  <c r="K94" i="2"/>
  <c r="K100" i="2"/>
  <c r="F87" i="2"/>
  <c r="F98" i="2"/>
  <c r="K88" i="2"/>
  <c r="F88" i="2"/>
  <c r="G88" i="2"/>
  <c r="D88" i="2"/>
  <c r="F93" i="2" l="1"/>
  <c r="F106" i="2" s="1"/>
  <c r="D93" i="2"/>
  <c r="D110" i="2" s="1"/>
  <c r="J93" i="2"/>
  <c r="J104" i="2" s="1"/>
  <c r="K91" i="7"/>
  <c r="M99" i="7" s="1"/>
  <c r="D91" i="7"/>
  <c r="M92" i="7" s="1"/>
  <c r="F91" i="7"/>
  <c r="M94" i="7" s="1"/>
  <c r="I91" i="7"/>
  <c r="M97" i="7" s="1"/>
  <c r="K102" i="7"/>
  <c r="C91" i="7"/>
  <c r="M91" i="7" s="1"/>
  <c r="H91" i="7"/>
  <c r="M96" i="7" s="1"/>
  <c r="J91" i="7"/>
  <c r="M98" i="7" s="1"/>
  <c r="D103" i="7"/>
  <c r="K106" i="7"/>
  <c r="G91" i="7"/>
  <c r="M95" i="7" s="1"/>
  <c r="E91" i="7"/>
  <c r="M93" i="7" s="1"/>
  <c r="H109" i="7"/>
  <c r="E91" i="6"/>
  <c r="M93" i="6" s="1"/>
  <c r="I91" i="6"/>
  <c r="M97" i="6" s="1"/>
  <c r="F91" i="6"/>
  <c r="K91" i="6"/>
  <c r="M99" i="6" s="1"/>
  <c r="D91" i="6"/>
  <c r="G91" i="6"/>
  <c r="M95" i="6" s="1"/>
  <c r="C91" i="6"/>
  <c r="M91" i="6" s="1"/>
  <c r="J91" i="6"/>
  <c r="M98" i="6" s="1"/>
  <c r="H91" i="6"/>
  <c r="M96" i="6" s="1"/>
  <c r="J91" i="5"/>
  <c r="J110" i="5" s="1"/>
  <c r="E91" i="5"/>
  <c r="M93" i="5" s="1"/>
  <c r="D91" i="5"/>
  <c r="D107" i="5" s="1"/>
  <c r="F91" i="5"/>
  <c r="M94" i="5" s="1"/>
  <c r="C91" i="5"/>
  <c r="C108" i="5" s="1"/>
  <c r="M98" i="5"/>
  <c r="H91" i="5"/>
  <c r="M96" i="5" s="1"/>
  <c r="I91" i="5"/>
  <c r="M97" i="5" s="1"/>
  <c r="G91" i="5"/>
  <c r="M95" i="5" s="1"/>
  <c r="K91" i="5"/>
  <c r="M99" i="5" s="1"/>
  <c r="H103" i="5"/>
  <c r="H102" i="5"/>
  <c r="K108" i="5"/>
  <c r="D105" i="5"/>
  <c r="G107" i="5"/>
  <c r="F107" i="5"/>
  <c r="E104" i="5"/>
  <c r="J105" i="5"/>
  <c r="F105" i="5"/>
  <c r="F103" i="5"/>
  <c r="F108" i="5"/>
  <c r="F104" i="5"/>
  <c r="F109" i="5"/>
  <c r="F106" i="5"/>
  <c r="J109" i="5"/>
  <c r="F102" i="5"/>
  <c r="F110" i="5"/>
  <c r="J107" i="5"/>
  <c r="K105" i="4"/>
  <c r="F107" i="4"/>
  <c r="F109" i="4"/>
  <c r="D109" i="4"/>
  <c r="D104" i="4"/>
  <c r="D102" i="4"/>
  <c r="C102" i="4"/>
  <c r="D108" i="4"/>
  <c r="F108" i="4"/>
  <c r="J106" i="4"/>
  <c r="C105" i="4"/>
  <c r="I107" i="4"/>
  <c r="J102" i="4"/>
  <c r="J105" i="4"/>
  <c r="C107" i="4"/>
  <c r="C106" i="4"/>
  <c r="F106" i="4"/>
  <c r="C109" i="4"/>
  <c r="C110" i="4"/>
  <c r="J107" i="4"/>
  <c r="C108" i="4"/>
  <c r="E105" i="4"/>
  <c r="G107" i="4"/>
  <c r="G110" i="4"/>
  <c r="G105" i="4"/>
  <c r="E104" i="4"/>
  <c r="D105" i="4"/>
  <c r="J110" i="4"/>
  <c r="G106" i="4"/>
  <c r="G109" i="4"/>
  <c r="E108" i="4"/>
  <c r="E102" i="4"/>
  <c r="K110" i="4"/>
  <c r="J109" i="4"/>
  <c r="K107" i="4"/>
  <c r="K103" i="4"/>
  <c r="E110" i="4"/>
  <c r="E109" i="4"/>
  <c r="I106" i="4"/>
  <c r="J104" i="4"/>
  <c r="I103" i="4"/>
  <c r="C104" i="4"/>
  <c r="G102" i="4"/>
  <c r="I108" i="4"/>
  <c r="D110" i="4"/>
  <c r="I110" i="4"/>
  <c r="F110" i="4"/>
  <c r="D103" i="4"/>
  <c r="M96" i="4"/>
  <c r="H108" i="4"/>
  <c r="H105" i="4"/>
  <c r="H104" i="4"/>
  <c r="H110" i="4"/>
  <c r="H102" i="4"/>
  <c r="H106" i="4"/>
  <c r="H103" i="4"/>
  <c r="H107" i="4"/>
  <c r="H109" i="4"/>
  <c r="K102" i="4"/>
  <c r="F103" i="4"/>
  <c r="K108" i="4"/>
  <c r="I104" i="4"/>
  <c r="J108" i="4"/>
  <c r="I109" i="4"/>
  <c r="I102" i="4"/>
  <c r="K104" i="4"/>
  <c r="G108" i="4"/>
  <c r="F102" i="4"/>
  <c r="E107" i="4"/>
  <c r="K106" i="4"/>
  <c r="F104" i="4"/>
  <c r="D107" i="4"/>
  <c r="I105" i="4"/>
  <c r="G103" i="4"/>
  <c r="F105" i="4"/>
  <c r="E106" i="4"/>
  <c r="C103" i="4"/>
  <c r="K109" i="4"/>
  <c r="G104" i="4"/>
  <c r="E103" i="4"/>
  <c r="D106" i="4"/>
  <c r="J103" i="4"/>
  <c r="J91" i="3"/>
  <c r="M98" i="3" s="1"/>
  <c r="C91" i="3"/>
  <c r="M91" i="3" s="1"/>
  <c r="D91" i="3"/>
  <c r="M92" i="3" s="1"/>
  <c r="H91" i="3"/>
  <c r="M96" i="3" s="1"/>
  <c r="J107" i="3"/>
  <c r="J109" i="3"/>
  <c r="G91" i="3"/>
  <c r="M95" i="3" s="1"/>
  <c r="F91" i="3"/>
  <c r="F107" i="3" s="1"/>
  <c r="E91" i="3"/>
  <c r="M93" i="3" s="1"/>
  <c r="K91" i="3"/>
  <c r="K108" i="3" s="1"/>
  <c r="I91" i="3"/>
  <c r="M97" i="3" s="1"/>
  <c r="K104" i="3"/>
  <c r="G105" i="3"/>
  <c r="D106" i="3"/>
  <c r="J103" i="3"/>
  <c r="J102" i="3"/>
  <c r="G108" i="3"/>
  <c r="D104" i="3"/>
  <c r="H105" i="3"/>
  <c r="G107" i="3"/>
  <c r="G102" i="3"/>
  <c r="D108" i="3"/>
  <c r="J106" i="3"/>
  <c r="D103" i="3"/>
  <c r="H93" i="2"/>
  <c r="M98" i="2" s="1"/>
  <c r="C93" i="2"/>
  <c r="C105" i="2" s="1"/>
  <c r="G93" i="2"/>
  <c r="G112" i="2" s="1"/>
  <c r="K93" i="2"/>
  <c r="K107" i="2" s="1"/>
  <c r="I93" i="2"/>
  <c r="M99" i="2" s="1"/>
  <c r="E93" i="2"/>
  <c r="M95" i="2" s="1"/>
  <c r="D109" i="2"/>
  <c r="K109" i="2"/>
  <c r="M101" i="2"/>
  <c r="J111" i="2"/>
  <c r="K106" i="2" l="1"/>
  <c r="K108" i="2"/>
  <c r="E112" i="2"/>
  <c r="G109" i="2"/>
  <c r="F107" i="2"/>
  <c r="H108" i="2"/>
  <c r="K112" i="2"/>
  <c r="J108" i="2"/>
  <c r="K104" i="2"/>
  <c r="K110" i="2"/>
  <c r="K105" i="2"/>
  <c r="K111" i="2"/>
  <c r="C112" i="2"/>
  <c r="E104" i="2"/>
  <c r="E105" i="2"/>
  <c r="M96" i="2"/>
  <c r="I105" i="2"/>
  <c r="I107" i="2"/>
  <c r="D108" i="2"/>
  <c r="F104" i="2"/>
  <c r="D107" i="2"/>
  <c r="I110" i="2"/>
  <c r="I111" i="2"/>
  <c r="M94" i="2"/>
  <c r="F105" i="2"/>
  <c r="D104" i="2"/>
  <c r="I106" i="2"/>
  <c r="H109" i="2"/>
  <c r="F110" i="2"/>
  <c r="F111" i="2"/>
  <c r="H107" i="2"/>
  <c r="G104" i="2"/>
  <c r="G111" i="2"/>
  <c r="J105" i="2"/>
  <c r="J106" i="2"/>
  <c r="J109" i="2"/>
  <c r="G108" i="2"/>
  <c r="J107" i="2"/>
  <c r="M100" i="2"/>
  <c r="D112" i="2"/>
  <c r="D106" i="2"/>
  <c r="D111" i="2"/>
  <c r="F112" i="2"/>
  <c r="F109" i="2"/>
  <c r="F108" i="2"/>
  <c r="H110" i="2"/>
  <c r="J110" i="2"/>
  <c r="J112" i="2"/>
  <c r="D105" i="2"/>
  <c r="M93" i="2"/>
  <c r="E111" i="2"/>
  <c r="H111" i="2"/>
  <c r="H106" i="2"/>
  <c r="H112" i="2"/>
  <c r="C109" i="2"/>
  <c r="E109" i="2"/>
  <c r="C107" i="2"/>
  <c r="C111" i="2"/>
  <c r="H105" i="2"/>
  <c r="H104" i="2"/>
  <c r="I112" i="2"/>
  <c r="K107" i="7"/>
  <c r="K109" i="7"/>
  <c r="K104" i="7"/>
  <c r="I105" i="7"/>
  <c r="K105" i="7"/>
  <c r="K103" i="7"/>
  <c r="H102" i="7"/>
  <c r="H107" i="7"/>
  <c r="H103" i="7"/>
  <c r="H108" i="7"/>
  <c r="C102" i="7"/>
  <c r="K110" i="7"/>
  <c r="K108" i="7"/>
  <c r="E110" i="7"/>
  <c r="H104" i="7"/>
  <c r="F104" i="7"/>
  <c r="E103" i="7"/>
  <c r="E109" i="7"/>
  <c r="F102" i="7"/>
  <c r="G110" i="7"/>
  <c r="J109" i="7"/>
  <c r="I107" i="7"/>
  <c r="H106" i="7"/>
  <c r="J107" i="7"/>
  <c r="G104" i="7"/>
  <c r="J105" i="7"/>
  <c r="D102" i="7"/>
  <c r="G103" i="7"/>
  <c r="J103" i="7"/>
  <c r="J110" i="7"/>
  <c r="C108" i="7"/>
  <c r="G109" i="7"/>
  <c r="F110" i="7"/>
  <c r="F105" i="7"/>
  <c r="J102" i="7"/>
  <c r="G107" i="7"/>
  <c r="F108" i="7"/>
  <c r="D105" i="7"/>
  <c r="C103" i="7"/>
  <c r="D107" i="7"/>
  <c r="C109" i="7"/>
  <c r="I106" i="7"/>
  <c r="D109" i="7"/>
  <c r="I104" i="7"/>
  <c r="E105" i="7"/>
  <c r="D106" i="7"/>
  <c r="C110" i="7"/>
  <c r="G102" i="7"/>
  <c r="J108" i="7"/>
  <c r="F107" i="7"/>
  <c r="C104" i="7"/>
  <c r="F109" i="7"/>
  <c r="G108" i="7"/>
  <c r="J106" i="7"/>
  <c r="E107" i="7"/>
  <c r="F103" i="7"/>
  <c r="H110" i="7"/>
  <c r="G105" i="7"/>
  <c r="H105" i="7"/>
  <c r="C107" i="7"/>
  <c r="G106" i="7"/>
  <c r="J104" i="7"/>
  <c r="E108" i="7"/>
  <c r="F106" i="7"/>
  <c r="D108" i="7"/>
  <c r="I108" i="7"/>
  <c r="E104" i="7"/>
  <c r="I110" i="7"/>
  <c r="D104" i="7"/>
  <c r="I103" i="7"/>
  <c r="E102" i="7"/>
  <c r="D110" i="7"/>
  <c r="I102" i="7"/>
  <c r="E106" i="7"/>
  <c r="C106" i="7"/>
  <c r="I109" i="7"/>
  <c r="C105" i="7"/>
  <c r="C110" i="6"/>
  <c r="K107" i="6"/>
  <c r="C108" i="6"/>
  <c r="K106" i="6"/>
  <c r="C104" i="6"/>
  <c r="C107" i="6"/>
  <c r="C102" i="6"/>
  <c r="K105" i="6"/>
  <c r="K102" i="6"/>
  <c r="I108" i="6"/>
  <c r="C103" i="6"/>
  <c r="H102" i="6"/>
  <c r="K110" i="6"/>
  <c r="I103" i="6"/>
  <c r="G103" i="6"/>
  <c r="E109" i="6"/>
  <c r="E105" i="6"/>
  <c r="G108" i="6"/>
  <c r="C109" i="6"/>
  <c r="E106" i="6"/>
  <c r="C106" i="6"/>
  <c r="E102" i="6"/>
  <c r="E108" i="6"/>
  <c r="E104" i="6"/>
  <c r="E103" i="6"/>
  <c r="H110" i="6"/>
  <c r="G110" i="6"/>
  <c r="G107" i="6"/>
  <c r="H106" i="6"/>
  <c r="E107" i="6"/>
  <c r="H108" i="6"/>
  <c r="E110" i="6"/>
  <c r="I102" i="6"/>
  <c r="J105" i="6"/>
  <c r="K108" i="6"/>
  <c r="M94" i="6"/>
  <c r="F107" i="6"/>
  <c r="F105" i="6"/>
  <c r="F102" i="6"/>
  <c r="F108" i="6"/>
  <c r="F104" i="6"/>
  <c r="F109" i="6"/>
  <c r="F106" i="6"/>
  <c r="F110" i="6"/>
  <c r="F103" i="6"/>
  <c r="K104" i="6"/>
  <c r="J106" i="6"/>
  <c r="J103" i="6"/>
  <c r="J108" i="6"/>
  <c r="I109" i="6"/>
  <c r="H103" i="6"/>
  <c r="G109" i="6"/>
  <c r="J102" i="6"/>
  <c r="H104" i="6"/>
  <c r="I104" i="6"/>
  <c r="G104" i="6"/>
  <c r="M92" i="6"/>
  <c r="D105" i="6"/>
  <c r="D109" i="6"/>
  <c r="D110" i="6"/>
  <c r="D106" i="6"/>
  <c r="D102" i="6"/>
  <c r="D104" i="6"/>
  <c r="D107" i="6"/>
  <c r="D108" i="6"/>
  <c r="D103" i="6"/>
  <c r="J104" i="6"/>
  <c r="I105" i="6"/>
  <c r="J110" i="6"/>
  <c r="H109" i="6"/>
  <c r="C105" i="6"/>
  <c r="K103" i="6"/>
  <c r="J107" i="6"/>
  <c r="I110" i="6"/>
  <c r="G102" i="6"/>
  <c r="K109" i="6"/>
  <c r="G105" i="6"/>
  <c r="I107" i="6"/>
  <c r="I106" i="6"/>
  <c r="G106" i="6"/>
  <c r="H107" i="6"/>
  <c r="H105" i="6"/>
  <c r="J109" i="6"/>
  <c r="E107" i="5"/>
  <c r="E103" i="5"/>
  <c r="E110" i="5"/>
  <c r="E106" i="5"/>
  <c r="G109" i="5"/>
  <c r="C110" i="5"/>
  <c r="E102" i="5"/>
  <c r="J104" i="5"/>
  <c r="J103" i="5"/>
  <c r="J106" i="5"/>
  <c r="J108" i="5"/>
  <c r="J102" i="5"/>
  <c r="G110" i="5"/>
  <c r="G102" i="5"/>
  <c r="C103" i="5"/>
  <c r="D102" i="5"/>
  <c r="H105" i="5"/>
  <c r="D108" i="5"/>
  <c r="K104" i="5"/>
  <c r="K110" i="5"/>
  <c r="E105" i="5"/>
  <c r="G105" i="5"/>
  <c r="G104" i="5"/>
  <c r="G108" i="5"/>
  <c r="D104" i="5"/>
  <c r="K107" i="5"/>
  <c r="E108" i="5"/>
  <c r="E109" i="5"/>
  <c r="G106" i="5"/>
  <c r="G103" i="5"/>
  <c r="D103" i="5"/>
  <c r="K109" i="5"/>
  <c r="C107" i="5"/>
  <c r="I109" i="5"/>
  <c r="D109" i="5"/>
  <c r="D110" i="5"/>
  <c r="M92" i="5"/>
  <c r="K102" i="5"/>
  <c r="K106" i="5"/>
  <c r="C102" i="5"/>
  <c r="C104" i="5"/>
  <c r="M91" i="5"/>
  <c r="C106" i="5"/>
  <c r="C109" i="5"/>
  <c r="D106" i="5"/>
  <c r="K105" i="5"/>
  <c r="K103" i="5"/>
  <c r="H107" i="5"/>
  <c r="C105" i="5"/>
  <c r="I106" i="5"/>
  <c r="I104" i="5"/>
  <c r="I103" i="5"/>
  <c r="I107" i="5"/>
  <c r="I108" i="5"/>
  <c r="I110" i="5"/>
  <c r="H109" i="5"/>
  <c r="H110" i="5"/>
  <c r="H106" i="5"/>
  <c r="I102" i="5"/>
  <c r="I105" i="5"/>
  <c r="H104" i="5"/>
  <c r="H108" i="5"/>
  <c r="L107" i="4"/>
  <c r="L110" i="4"/>
  <c r="B121" i="4" s="1"/>
  <c r="L109" i="4"/>
  <c r="B120" i="4" s="1"/>
  <c r="L105" i="4"/>
  <c r="B116" i="4" s="1"/>
  <c r="L102" i="4"/>
  <c r="B113" i="4" s="1"/>
  <c r="L104" i="4"/>
  <c r="B115" i="4" s="1"/>
  <c r="L108" i="4"/>
  <c r="B119" i="4" s="1"/>
  <c r="L106" i="4"/>
  <c r="B117" i="4" s="1"/>
  <c r="L103" i="4"/>
  <c r="B114" i="4" s="1"/>
  <c r="B118" i="4"/>
  <c r="H107" i="3"/>
  <c r="H108" i="3"/>
  <c r="K103" i="3"/>
  <c r="D102" i="3"/>
  <c r="G103" i="3"/>
  <c r="H103" i="3"/>
  <c r="H109" i="3"/>
  <c r="K105" i="3"/>
  <c r="H106" i="3"/>
  <c r="H102" i="3"/>
  <c r="H104" i="3"/>
  <c r="C105" i="3"/>
  <c r="I108" i="3"/>
  <c r="C109" i="3"/>
  <c r="F106" i="3"/>
  <c r="E109" i="3"/>
  <c r="C107" i="3"/>
  <c r="C110" i="3"/>
  <c r="E105" i="3"/>
  <c r="J105" i="3"/>
  <c r="J104" i="3"/>
  <c r="C103" i="3"/>
  <c r="C106" i="3"/>
  <c r="C108" i="3"/>
  <c r="E102" i="3"/>
  <c r="H110" i="3"/>
  <c r="E108" i="3"/>
  <c r="J110" i="3"/>
  <c r="E107" i="3"/>
  <c r="C102" i="3"/>
  <c r="C104" i="3"/>
  <c r="M99" i="3"/>
  <c r="J108" i="3"/>
  <c r="I104" i="3"/>
  <c r="D109" i="3"/>
  <c r="D110" i="3"/>
  <c r="F110" i="3"/>
  <c r="F109" i="3"/>
  <c r="I102" i="3"/>
  <c r="F105" i="3"/>
  <c r="F103" i="3"/>
  <c r="I109" i="3"/>
  <c r="D107" i="3"/>
  <c r="D105" i="3"/>
  <c r="I105" i="3"/>
  <c r="K102" i="3"/>
  <c r="F102" i="3"/>
  <c r="M94" i="3"/>
  <c r="G109" i="3"/>
  <c r="I103" i="3"/>
  <c r="G110" i="3"/>
  <c r="E103" i="3"/>
  <c r="I106" i="3"/>
  <c r="I107" i="3"/>
  <c r="G106" i="3"/>
  <c r="I110" i="3"/>
  <c r="K107" i="3"/>
  <c r="K110" i="3"/>
  <c r="F104" i="3"/>
  <c r="F108" i="3"/>
  <c r="E110" i="3"/>
  <c r="E104" i="3"/>
  <c r="E106" i="3"/>
  <c r="G104" i="3"/>
  <c r="K106" i="3"/>
  <c r="K109" i="3"/>
  <c r="G107" i="2"/>
  <c r="G105" i="2"/>
  <c r="M97" i="2"/>
  <c r="C108" i="2"/>
  <c r="C106" i="2"/>
  <c r="G106" i="2"/>
  <c r="G110" i="2"/>
  <c r="C110" i="2"/>
  <c r="C104" i="2"/>
  <c r="I109" i="2"/>
  <c r="E106" i="2"/>
  <c r="E110" i="2"/>
  <c r="E108" i="2"/>
  <c r="E107" i="2"/>
  <c r="I104" i="2"/>
  <c r="I108" i="2"/>
  <c r="L105" i="2" l="1"/>
  <c r="B116" i="2" s="1"/>
  <c r="L112" i="2"/>
  <c r="B123" i="2" s="1"/>
  <c r="L104" i="2"/>
  <c r="B115" i="2" s="1"/>
  <c r="L108" i="2"/>
  <c r="B119" i="2" s="1"/>
  <c r="L106" i="2"/>
  <c r="B117" i="2" s="1"/>
  <c r="L111" i="2"/>
  <c r="B122" i="2" s="1"/>
  <c r="L110" i="2"/>
  <c r="B121" i="2" s="1"/>
  <c r="L107" i="2"/>
  <c r="B118" i="2" s="1"/>
  <c r="L109" i="2"/>
  <c r="B120" i="2" s="1"/>
  <c r="L108" i="7"/>
  <c r="B119" i="7" s="1"/>
  <c r="L106" i="7"/>
  <c r="B117" i="7" s="1"/>
  <c r="L102" i="7"/>
  <c r="B113" i="7" s="1"/>
  <c r="L103" i="7"/>
  <c r="B114" i="7" s="1"/>
  <c r="L104" i="7"/>
  <c r="B115" i="7" s="1"/>
  <c r="L105" i="7"/>
  <c r="B116" i="7" s="1"/>
  <c r="L110" i="7"/>
  <c r="B121" i="7" s="1"/>
  <c r="L109" i="7"/>
  <c r="B120" i="7" s="1"/>
  <c r="L107" i="7"/>
  <c r="B118" i="7" s="1"/>
  <c r="L108" i="6"/>
  <c r="B119" i="6" s="1"/>
  <c r="L106" i="6"/>
  <c r="B117" i="6" s="1"/>
  <c r="L107" i="6"/>
  <c r="B118" i="6" s="1"/>
  <c r="L104" i="6"/>
  <c r="B115" i="6" s="1"/>
  <c r="L109" i="6"/>
  <c r="B120" i="6" s="1"/>
  <c r="L110" i="6"/>
  <c r="B121" i="6" s="1"/>
  <c r="L103" i="6"/>
  <c r="B114" i="6" s="1"/>
  <c r="L102" i="6"/>
  <c r="B113" i="6" s="1"/>
  <c r="L105" i="6"/>
  <c r="B116" i="6" s="1"/>
  <c r="L110" i="5"/>
  <c r="B121" i="5" s="1"/>
  <c r="L108" i="5"/>
  <c r="B119" i="5" s="1"/>
  <c r="L102" i="5"/>
  <c r="B113" i="5" s="1"/>
  <c r="L104" i="5"/>
  <c r="B115" i="5" s="1"/>
  <c r="L107" i="5"/>
  <c r="B118" i="5" s="1"/>
  <c r="L105" i="5"/>
  <c r="B116" i="5" s="1"/>
  <c r="L106" i="5"/>
  <c r="B117" i="5" s="1"/>
  <c r="L103" i="5"/>
  <c r="B114" i="5" s="1"/>
  <c r="L109" i="5"/>
  <c r="B120" i="5" s="1"/>
  <c r="L105" i="3"/>
  <c r="B116" i="3" s="1"/>
  <c r="L103" i="3"/>
  <c r="B114" i="3" s="1"/>
  <c r="L106" i="3"/>
  <c r="B117" i="3" s="1"/>
  <c r="L108" i="3"/>
  <c r="B119" i="3" s="1"/>
  <c r="L104" i="3"/>
  <c r="B115" i="3" s="1"/>
  <c r="L109" i="3"/>
  <c r="B120" i="3" s="1"/>
  <c r="L110" i="3"/>
  <c r="B121" i="3" s="1"/>
  <c r="L107" i="3"/>
  <c r="B118" i="3" s="1"/>
  <c r="J120" i="2" l="1"/>
  <c r="K120" i="2"/>
  <c r="L120" i="2"/>
  <c r="I120" i="2"/>
  <c r="M120" i="2"/>
  <c r="I117" i="2"/>
  <c r="M117" i="2"/>
  <c r="J117" i="2"/>
  <c r="K117" i="2"/>
  <c r="L117" i="2"/>
  <c r="J116" i="2"/>
  <c r="K116" i="2"/>
  <c r="L116" i="2"/>
  <c r="I116" i="2"/>
  <c r="M116" i="2"/>
  <c r="L118" i="2"/>
  <c r="I118" i="2"/>
  <c r="M118" i="2"/>
  <c r="J118" i="2"/>
  <c r="K118" i="2"/>
  <c r="K119" i="2"/>
  <c r="L119" i="2"/>
  <c r="I119" i="2"/>
  <c r="M119" i="2"/>
  <c r="J119" i="2"/>
  <c r="L115" i="2"/>
  <c r="K115" i="2"/>
  <c r="J115" i="2"/>
  <c r="M115" i="2"/>
  <c r="I115" i="2"/>
  <c r="I121" i="2"/>
  <c r="M121" i="2"/>
  <c r="J121" i="2"/>
  <c r="K121" i="2"/>
  <c r="L121" i="2"/>
  <c r="L122" i="2"/>
  <c r="I122" i="2"/>
  <c r="M122" i="2"/>
  <c r="J122" i="2"/>
  <c r="K122" i="2"/>
  <c r="K123" i="2"/>
  <c r="L123" i="2"/>
  <c r="I123" i="2"/>
  <c r="M123" i="2"/>
  <c r="J123" i="2"/>
  <c r="E131" i="2" l="1"/>
  <c r="E133" i="2" s="1"/>
  <c r="E42" i="2" s="1"/>
  <c r="C131" i="2"/>
  <c r="C133" i="2" s="1"/>
  <c r="C42" i="2" s="1"/>
  <c r="F131" i="2"/>
  <c r="F133" i="2" s="1"/>
  <c r="F42" i="2" s="1"/>
  <c r="D131" i="2"/>
  <c r="D133" i="2" s="1"/>
  <c r="D42" i="2" s="1"/>
  <c r="G131" i="2"/>
  <c r="G133" i="2" s="1"/>
  <c r="G42" i="2" s="1"/>
</calcChain>
</file>

<file path=xl/sharedStrings.xml><?xml version="1.0" encoding="utf-8"?>
<sst xmlns="http://schemas.openxmlformats.org/spreadsheetml/2006/main" count="769" uniqueCount="55">
  <si>
    <t>R</t>
  </si>
  <si>
    <t>Q</t>
  </si>
  <si>
    <t>1,1</t>
  </si>
  <si>
    <t>1,2</t>
  </si>
  <si>
    <t>1,3</t>
  </si>
  <si>
    <t>1,4</t>
  </si>
  <si>
    <t>5,14</t>
  </si>
  <si>
    <t>9,18</t>
  </si>
  <si>
    <t>13,25</t>
  </si>
  <si>
    <t>13,26</t>
  </si>
  <si>
    <t>7,16</t>
  </si>
  <si>
    <t>G,SG</t>
  </si>
  <si>
    <t>Amn</t>
  </si>
  <si>
    <t>Bmn</t>
  </si>
  <si>
    <t>Cmn</t>
  </si>
  <si>
    <t>G</t>
  </si>
  <si>
    <t>A</t>
  </si>
  <si>
    <t>S</t>
  </si>
  <si>
    <t>W</t>
  </si>
  <si>
    <t>E</t>
  </si>
  <si>
    <t>ri</t>
  </si>
  <si>
    <t>qi</t>
  </si>
  <si>
    <t>Vil=</t>
  </si>
  <si>
    <t>x=</t>
  </si>
  <si>
    <t>Fi</t>
  </si>
  <si>
    <t>Vi=</t>
  </si>
  <si>
    <t>Sr^3/4</t>
  </si>
  <si>
    <t>Sq</t>
  </si>
  <si>
    <t>Sr</t>
  </si>
  <si>
    <t>LnGc</t>
  </si>
  <si>
    <t>T=</t>
  </si>
  <si>
    <t>Xm</t>
  </si>
  <si>
    <t>num*xj</t>
  </si>
  <si>
    <t>Qm*Xm</t>
  </si>
  <si>
    <t>Tetam</t>
  </si>
  <si>
    <t>lntauk</t>
  </si>
  <si>
    <t>PSI(m,k)</t>
  </si>
  <si>
    <t>Tetam*PSImk</t>
  </si>
  <si>
    <t>n,1</t>
  </si>
  <si>
    <t>n,5</t>
  </si>
  <si>
    <t>n,9</t>
  </si>
  <si>
    <t>n,13</t>
  </si>
  <si>
    <t>n,7</t>
  </si>
  <si>
    <t>SThPSI</t>
  </si>
  <si>
    <t>Termo 1</t>
  </si>
  <si>
    <t>numT2</t>
  </si>
  <si>
    <t>Termo2</t>
  </si>
  <si>
    <t>lntauk mixture</t>
  </si>
  <si>
    <t>MISTURA</t>
  </si>
  <si>
    <t>lntauk eth</t>
  </si>
  <si>
    <t>Etanol</t>
  </si>
  <si>
    <t>mist</t>
  </si>
  <si>
    <t>LnGr</t>
  </si>
  <si>
    <t>Gamma</t>
  </si>
  <si>
    <t>lntauk gly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</si>
</sst>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" fontId="0" fillId="0" borderId="0" xfId="0" applyNumberFormat="1"/>
    <xf numFmtId="11" fontId="0" fillId="0" borderId="0" xfId="0" applyNumberFormat="1"/>
    <xf numFmtId="0" fontId="3" fillId="0" borderId="0" xfId="0" applyFont="1"/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4" fillId="0" borderId="0" xfId="0" applyFont="1"/>
    <xf numFmtId="0" fontId="2" fillId="0" borderId="0" xfId="0" applyFont="1"/>
    <xf numFmtId="0" fontId="0" fillId="2" borderId="0" xfId="0" applyFill="1"/>
    <xf numFmtId="0" fontId="6" fillId="0" borderId="0" xfId="0" applyFont="1"/>
    <xf numFmtId="0" fontId="1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CA99D-E965-42CF-909D-793DACC68305}">
  <dimension ref="A1:AA133"/>
  <sheetViews>
    <sheetView tabSelected="1" topLeftCell="A19" workbookViewId="0">
      <selection activeCell="G42" sqref="G42"/>
    </sheetView>
  </sheetViews>
  <sheetFormatPr defaultRowHeight="15" x14ac:dyDescent="0.25"/>
  <cols>
    <col min="13" max="13" width="14" customWidth="1"/>
  </cols>
  <sheetData>
    <row r="1" spans="2:14" x14ac:dyDescent="0.25">
      <c r="B1" t="s">
        <v>11</v>
      </c>
      <c r="C1" s="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M1" t="s">
        <v>30</v>
      </c>
      <c r="N1" s="3">
        <v>298</v>
      </c>
    </row>
    <row r="2" spans="2:14" x14ac:dyDescent="0.25">
      <c r="B2" t="s">
        <v>0</v>
      </c>
      <c r="C2">
        <v>0.63249999999999995</v>
      </c>
      <c r="D2">
        <v>0.63249999999999995</v>
      </c>
      <c r="E2">
        <v>0.63249999999999995</v>
      </c>
      <c r="F2">
        <v>0.63249999999999995</v>
      </c>
      <c r="G2">
        <v>1.2302</v>
      </c>
      <c r="H2">
        <v>1.7048000000000001</v>
      </c>
      <c r="I2">
        <v>1.1434</v>
      </c>
      <c r="J2">
        <v>1.1434</v>
      </c>
      <c r="K2">
        <v>1.7334000000000001</v>
      </c>
    </row>
    <row r="3" spans="2:14" x14ac:dyDescent="0.25">
      <c r="B3" t="s">
        <v>1</v>
      </c>
      <c r="C3">
        <v>1.0608</v>
      </c>
      <c r="D3">
        <v>0.70809999999999995</v>
      </c>
      <c r="E3">
        <v>0.35539999999999999</v>
      </c>
      <c r="F3">
        <v>0</v>
      </c>
      <c r="G3">
        <v>0.89270000000000005</v>
      </c>
      <c r="H3">
        <v>1.67</v>
      </c>
      <c r="I3">
        <v>1.2495000000000001</v>
      </c>
      <c r="J3">
        <v>0.89680000000000004</v>
      </c>
      <c r="K3">
        <v>2.4561000000000002</v>
      </c>
    </row>
    <row r="5" spans="2:14" x14ac:dyDescent="0.25">
      <c r="B5" t="s">
        <v>12</v>
      </c>
    </row>
    <row r="6" spans="2:14" x14ac:dyDescent="0.25">
      <c r="B6" t="s">
        <v>11</v>
      </c>
      <c r="C6" s="1" t="s">
        <v>2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8</v>
      </c>
      <c r="J6" t="s">
        <v>9</v>
      </c>
      <c r="K6" t="s">
        <v>10</v>
      </c>
    </row>
    <row r="7" spans="2:14" x14ac:dyDescent="0.25">
      <c r="B7" s="1" t="s">
        <v>2</v>
      </c>
      <c r="C7">
        <v>0</v>
      </c>
      <c r="D7">
        <v>0</v>
      </c>
      <c r="E7">
        <v>0</v>
      </c>
      <c r="F7">
        <v>0</v>
      </c>
      <c r="G7">
        <v>2777</v>
      </c>
      <c r="H7">
        <v>433.6</v>
      </c>
      <c r="I7">
        <v>233.1</v>
      </c>
      <c r="J7">
        <v>233.1</v>
      </c>
      <c r="K7">
        <v>1391.3</v>
      </c>
    </row>
    <row r="8" spans="2:14" x14ac:dyDescent="0.25">
      <c r="B8" t="s">
        <v>3</v>
      </c>
      <c r="C8">
        <v>0</v>
      </c>
      <c r="D8">
        <v>0</v>
      </c>
      <c r="E8">
        <v>0</v>
      </c>
      <c r="F8">
        <v>0</v>
      </c>
      <c r="G8">
        <v>2777</v>
      </c>
      <c r="H8">
        <v>433.6</v>
      </c>
      <c r="I8">
        <v>233.1</v>
      </c>
      <c r="J8">
        <v>233.1</v>
      </c>
      <c r="K8">
        <v>1391.3</v>
      </c>
    </row>
    <row r="9" spans="2:14" x14ac:dyDescent="0.25">
      <c r="B9" t="s">
        <v>4</v>
      </c>
      <c r="C9">
        <v>0</v>
      </c>
      <c r="D9">
        <v>0</v>
      </c>
      <c r="E9">
        <v>0</v>
      </c>
      <c r="F9">
        <v>0</v>
      </c>
      <c r="G9">
        <v>2777</v>
      </c>
      <c r="H9">
        <v>433.6</v>
      </c>
      <c r="I9">
        <v>233.1</v>
      </c>
      <c r="J9">
        <v>233.1</v>
      </c>
      <c r="K9">
        <v>1391.3</v>
      </c>
    </row>
    <row r="10" spans="2:14" x14ac:dyDescent="0.25">
      <c r="B10" t="s">
        <v>5</v>
      </c>
      <c r="C10">
        <v>0</v>
      </c>
      <c r="D10">
        <v>0</v>
      </c>
      <c r="E10">
        <v>0</v>
      </c>
      <c r="F10">
        <v>0</v>
      </c>
      <c r="G10">
        <v>2777</v>
      </c>
      <c r="H10">
        <v>433.6</v>
      </c>
      <c r="I10">
        <v>233.1</v>
      </c>
      <c r="J10">
        <v>233.1</v>
      </c>
      <c r="K10">
        <v>1391.3</v>
      </c>
    </row>
    <row r="11" spans="2:14" x14ac:dyDescent="0.25">
      <c r="B11" t="s">
        <v>6</v>
      </c>
      <c r="C11">
        <v>1606</v>
      </c>
      <c r="D11">
        <v>1606</v>
      </c>
      <c r="E11">
        <v>1606</v>
      </c>
      <c r="F11">
        <v>1606</v>
      </c>
      <c r="G11">
        <v>0</v>
      </c>
      <c r="H11">
        <v>-250</v>
      </c>
      <c r="I11">
        <v>816.7</v>
      </c>
      <c r="J11">
        <v>816.7</v>
      </c>
      <c r="K11">
        <v>-801.9</v>
      </c>
    </row>
    <row r="12" spans="2:14" x14ac:dyDescent="0.25">
      <c r="B12" t="s">
        <v>7</v>
      </c>
      <c r="C12">
        <v>199</v>
      </c>
      <c r="D12">
        <v>199</v>
      </c>
      <c r="E12">
        <v>199</v>
      </c>
      <c r="F12">
        <v>199</v>
      </c>
      <c r="G12">
        <v>653.29999999999995</v>
      </c>
      <c r="H12">
        <v>0</v>
      </c>
      <c r="I12">
        <v>3645</v>
      </c>
      <c r="J12">
        <v>3645</v>
      </c>
      <c r="K12">
        <v>770.6</v>
      </c>
    </row>
    <row r="13" spans="2:14" x14ac:dyDescent="0.25">
      <c r="B13" t="s">
        <v>8</v>
      </c>
      <c r="C13">
        <v>-9.6539999999999999</v>
      </c>
      <c r="D13">
        <v>-9.6539999999999999</v>
      </c>
      <c r="E13">
        <v>-9.6539999999999999</v>
      </c>
      <c r="F13">
        <v>-9.6539999999999999</v>
      </c>
      <c r="G13">
        <v>650.9</v>
      </c>
      <c r="H13">
        <v>695.8</v>
      </c>
      <c r="I13">
        <v>0</v>
      </c>
      <c r="J13">
        <v>0</v>
      </c>
      <c r="K13">
        <v>433.20699999999999</v>
      </c>
    </row>
    <row r="14" spans="2:14" x14ac:dyDescent="0.25">
      <c r="B14" t="s">
        <v>9</v>
      </c>
      <c r="C14">
        <v>-9.6539999999999999</v>
      </c>
      <c r="D14">
        <v>-9.6539999999999999</v>
      </c>
      <c r="E14">
        <v>-9.6539999999999999</v>
      </c>
      <c r="F14">
        <v>-9.6539999999999999</v>
      </c>
      <c r="G14">
        <v>650.9</v>
      </c>
      <c r="H14">
        <v>695.8</v>
      </c>
      <c r="I14">
        <v>0</v>
      </c>
      <c r="J14">
        <v>0</v>
      </c>
      <c r="K14">
        <v>433.20699999999999</v>
      </c>
    </row>
    <row r="15" spans="2:14" x14ac:dyDescent="0.25">
      <c r="B15" t="s">
        <v>10</v>
      </c>
      <c r="C15">
        <v>-17.253</v>
      </c>
      <c r="D15">
        <v>-17.253</v>
      </c>
      <c r="E15">
        <v>-17.253</v>
      </c>
      <c r="F15">
        <v>-17.253</v>
      </c>
      <c r="G15">
        <v>1460</v>
      </c>
      <c r="H15">
        <v>190.5</v>
      </c>
      <c r="I15">
        <v>177.66499999999999</v>
      </c>
      <c r="J15">
        <v>177.66499999999999</v>
      </c>
      <c r="K15">
        <v>0</v>
      </c>
    </row>
    <row r="17" spans="2:11" x14ac:dyDescent="0.25">
      <c r="B17" t="s">
        <v>13</v>
      </c>
    </row>
    <row r="18" spans="2:11" x14ac:dyDescent="0.25">
      <c r="B18" t="s">
        <v>11</v>
      </c>
      <c r="C18" s="1" t="s">
        <v>2</v>
      </c>
      <c r="D18" t="s">
        <v>3</v>
      </c>
      <c r="E18" t="s">
        <v>4</v>
      </c>
      <c r="F18" t="s">
        <v>5</v>
      </c>
      <c r="G18" t="s">
        <v>6</v>
      </c>
      <c r="H18" t="s">
        <v>7</v>
      </c>
      <c r="I18" t="s">
        <v>8</v>
      </c>
      <c r="J18" t="s">
        <v>9</v>
      </c>
      <c r="K18" t="s">
        <v>10</v>
      </c>
    </row>
    <row r="19" spans="2:11" x14ac:dyDescent="0.25">
      <c r="B19" s="1" t="s">
        <v>2</v>
      </c>
      <c r="C19">
        <v>0</v>
      </c>
      <c r="D19">
        <v>0</v>
      </c>
      <c r="E19">
        <v>0</v>
      </c>
      <c r="F19">
        <v>0</v>
      </c>
      <c r="G19">
        <v>-4.6740000000000004</v>
      </c>
      <c r="H19">
        <v>0.14729999999999999</v>
      </c>
      <c r="I19">
        <v>-0.3155</v>
      </c>
      <c r="J19">
        <v>-0.3155</v>
      </c>
      <c r="K19">
        <v>-3.6156000000000001</v>
      </c>
    </row>
    <row r="20" spans="2:11" x14ac:dyDescent="0.25">
      <c r="B20" t="s">
        <v>3</v>
      </c>
      <c r="C20">
        <v>0</v>
      </c>
      <c r="D20">
        <v>0</v>
      </c>
      <c r="E20">
        <v>0</v>
      </c>
      <c r="F20">
        <v>0</v>
      </c>
      <c r="G20">
        <v>-4.6740000000000004</v>
      </c>
      <c r="H20">
        <v>0.14729999999999999</v>
      </c>
      <c r="I20">
        <v>-0.3155</v>
      </c>
      <c r="J20">
        <v>-0.3155</v>
      </c>
      <c r="K20">
        <v>-3.6156000000000001</v>
      </c>
    </row>
    <row r="21" spans="2:11" x14ac:dyDescent="0.25">
      <c r="B21" t="s">
        <v>4</v>
      </c>
      <c r="C21">
        <v>0</v>
      </c>
      <c r="D21">
        <v>0</v>
      </c>
      <c r="E21">
        <v>0</v>
      </c>
      <c r="F21">
        <v>0</v>
      </c>
      <c r="G21">
        <v>-4.6740000000000004</v>
      </c>
      <c r="H21">
        <v>0.14729999999999999</v>
      </c>
      <c r="I21">
        <v>-0.3155</v>
      </c>
      <c r="J21">
        <v>-0.3155</v>
      </c>
      <c r="K21">
        <v>-3.6156000000000001</v>
      </c>
    </row>
    <row r="22" spans="2:11" x14ac:dyDescent="0.25">
      <c r="B22" t="s">
        <v>5</v>
      </c>
      <c r="C22">
        <v>0</v>
      </c>
      <c r="D22">
        <v>0</v>
      </c>
      <c r="E22">
        <v>0</v>
      </c>
      <c r="F22">
        <v>0</v>
      </c>
      <c r="G22">
        <v>-4.6740000000000004</v>
      </c>
      <c r="H22">
        <v>0.14729999999999999</v>
      </c>
      <c r="I22">
        <v>-0.3155</v>
      </c>
      <c r="J22">
        <v>-0.3155</v>
      </c>
      <c r="K22">
        <v>-3.6156000000000001</v>
      </c>
    </row>
    <row r="23" spans="2:11" x14ac:dyDescent="0.25">
      <c r="B23" t="s">
        <v>6</v>
      </c>
      <c r="C23">
        <v>-4.7460000000000004</v>
      </c>
      <c r="D23">
        <v>-4.7460000000000004</v>
      </c>
      <c r="E23">
        <v>-4.7460000000000004</v>
      </c>
      <c r="F23">
        <v>-4.7460000000000004</v>
      </c>
      <c r="G23">
        <v>0</v>
      </c>
      <c r="H23">
        <v>2.8570000000000002</v>
      </c>
      <c r="I23">
        <v>-5.0919999999999996</v>
      </c>
      <c r="J23">
        <v>-5.0919999999999996</v>
      </c>
      <c r="K23">
        <v>3.8239999999999998</v>
      </c>
    </row>
    <row r="24" spans="2:11" x14ac:dyDescent="0.25">
      <c r="B24" t="s">
        <v>7</v>
      </c>
      <c r="C24">
        <v>-0.87090000000000001</v>
      </c>
      <c r="D24">
        <v>-0.87090000000000001</v>
      </c>
      <c r="E24">
        <v>-0.87090000000000001</v>
      </c>
      <c r="F24">
        <v>-0.87090000000000001</v>
      </c>
      <c r="G24">
        <v>-1.4119999999999999</v>
      </c>
      <c r="H24">
        <v>0</v>
      </c>
      <c r="I24">
        <v>-26.91</v>
      </c>
      <c r="J24">
        <v>-26.91</v>
      </c>
      <c r="K24">
        <v>-0.58730000000000004</v>
      </c>
    </row>
    <row r="25" spans="2:11" x14ac:dyDescent="0.25">
      <c r="B25" t="s">
        <v>8</v>
      </c>
      <c r="C25">
        <v>-3.2419999999999997E-2</v>
      </c>
      <c r="D25">
        <v>-3.2419999999999997E-2</v>
      </c>
      <c r="E25">
        <v>-3.2419999999999997E-2</v>
      </c>
      <c r="F25">
        <v>-3.2419999999999997E-2</v>
      </c>
      <c r="G25">
        <v>-0.71319999999999995</v>
      </c>
      <c r="H25">
        <v>-0.96189999999999998</v>
      </c>
      <c r="I25">
        <v>0</v>
      </c>
      <c r="J25">
        <v>0</v>
      </c>
      <c r="K25">
        <v>-0.60527600000000004</v>
      </c>
    </row>
    <row r="26" spans="2:11" x14ac:dyDescent="0.25">
      <c r="B26" t="s">
        <v>9</v>
      </c>
      <c r="C26">
        <v>-3.2419999999999997E-2</v>
      </c>
      <c r="D26">
        <v>-3.2419999999999997E-2</v>
      </c>
      <c r="E26">
        <v>-3.2419999999999997E-2</v>
      </c>
      <c r="F26">
        <v>-3.2419999999999997E-2</v>
      </c>
      <c r="G26">
        <v>-0.71319999999999995</v>
      </c>
      <c r="H26">
        <v>-0.96189999999999998</v>
      </c>
      <c r="I26">
        <v>0</v>
      </c>
      <c r="J26">
        <v>0</v>
      </c>
      <c r="K26">
        <v>-0.60527600000000004</v>
      </c>
    </row>
    <row r="27" spans="2:11" x14ac:dyDescent="0.25">
      <c r="B27" t="s">
        <v>10</v>
      </c>
      <c r="C27">
        <v>0.83889999999999998</v>
      </c>
      <c r="D27">
        <v>0.83889999999999998</v>
      </c>
      <c r="E27">
        <v>0.83889999999999998</v>
      </c>
      <c r="F27">
        <v>0.83889999999999998</v>
      </c>
      <c r="G27">
        <v>-8.673</v>
      </c>
      <c r="H27">
        <v>-3.669</v>
      </c>
      <c r="I27">
        <v>-3.72906</v>
      </c>
      <c r="J27">
        <v>-3.72906</v>
      </c>
      <c r="K27">
        <v>0</v>
      </c>
    </row>
    <row r="29" spans="2:11" x14ac:dyDescent="0.25">
      <c r="B29" t="s">
        <v>14</v>
      </c>
    </row>
    <row r="30" spans="2:11" x14ac:dyDescent="0.25">
      <c r="B30" t="s">
        <v>11</v>
      </c>
      <c r="C30" s="1" t="s">
        <v>2</v>
      </c>
      <c r="D30" t="s">
        <v>3</v>
      </c>
      <c r="E30" t="s">
        <v>4</v>
      </c>
      <c r="F30" t="s">
        <v>5</v>
      </c>
      <c r="G30" t="s">
        <v>6</v>
      </c>
      <c r="H30" t="s">
        <v>7</v>
      </c>
      <c r="I30" t="s">
        <v>8</v>
      </c>
      <c r="J30" t="s">
        <v>9</v>
      </c>
      <c r="K30" t="s">
        <v>10</v>
      </c>
    </row>
    <row r="31" spans="2:11" x14ac:dyDescent="0.25">
      <c r="B31" s="1" t="s">
        <v>2</v>
      </c>
      <c r="C31">
        <v>0</v>
      </c>
      <c r="D31">
        <v>0</v>
      </c>
      <c r="E31">
        <v>0</v>
      </c>
      <c r="F31">
        <v>0</v>
      </c>
      <c r="G31">
        <v>1.5510000000000001E-3</v>
      </c>
      <c r="H31">
        <v>0</v>
      </c>
      <c r="I31">
        <v>0</v>
      </c>
      <c r="J31">
        <v>0</v>
      </c>
      <c r="K31">
        <v>1.1440000000000001E-3</v>
      </c>
    </row>
    <row r="32" spans="2:11" x14ac:dyDescent="0.25">
      <c r="B32" t="s">
        <v>3</v>
      </c>
      <c r="C32">
        <v>0</v>
      </c>
      <c r="D32">
        <v>0</v>
      </c>
      <c r="E32">
        <v>0</v>
      </c>
      <c r="F32">
        <v>0</v>
      </c>
      <c r="G32">
        <v>1.5510000000000001E-3</v>
      </c>
      <c r="H32">
        <v>0</v>
      </c>
      <c r="I32">
        <v>0</v>
      </c>
      <c r="J32">
        <v>0</v>
      </c>
      <c r="K32">
        <v>1.1440000000000001E-3</v>
      </c>
    </row>
    <row r="33" spans="2:11" x14ac:dyDescent="0.25">
      <c r="B33" t="s">
        <v>4</v>
      </c>
      <c r="C33">
        <v>0</v>
      </c>
      <c r="D33">
        <v>0</v>
      </c>
      <c r="E33">
        <v>0</v>
      </c>
      <c r="F33">
        <v>0</v>
      </c>
      <c r="G33">
        <v>1.5510000000000001E-3</v>
      </c>
      <c r="H33">
        <v>0</v>
      </c>
      <c r="I33">
        <v>0</v>
      </c>
      <c r="J33">
        <v>0</v>
      </c>
      <c r="K33">
        <v>1.1440000000000001E-3</v>
      </c>
    </row>
    <row r="34" spans="2:11" x14ac:dyDescent="0.25">
      <c r="B34" t="s">
        <v>5</v>
      </c>
      <c r="C34">
        <v>0</v>
      </c>
      <c r="D34">
        <v>0</v>
      </c>
      <c r="E34">
        <v>0</v>
      </c>
      <c r="F34">
        <v>0</v>
      </c>
      <c r="G34">
        <v>1.5510000000000001E-3</v>
      </c>
      <c r="H34">
        <v>0</v>
      </c>
      <c r="I34">
        <v>0</v>
      </c>
      <c r="J34">
        <v>0</v>
      </c>
      <c r="K34">
        <v>1.1440000000000001E-3</v>
      </c>
    </row>
    <row r="35" spans="2:11" x14ac:dyDescent="0.25">
      <c r="B35" t="s">
        <v>6</v>
      </c>
      <c r="C35" s="2">
        <v>9.1810000000000004E-4</v>
      </c>
      <c r="D35" s="2">
        <v>9.1810000000000004E-4</v>
      </c>
      <c r="E35" s="2">
        <v>9.1810000000000004E-4</v>
      </c>
      <c r="F35" s="2">
        <v>9.1810000000000004E-4</v>
      </c>
      <c r="G35">
        <v>0</v>
      </c>
      <c r="H35">
        <v>6.0219999999999996E-3</v>
      </c>
      <c r="I35">
        <v>6.0650000000000001E-3</v>
      </c>
      <c r="J35">
        <v>6.0650000000000001E-3</v>
      </c>
      <c r="K35">
        <v>-7.5139999999999998E-3</v>
      </c>
    </row>
    <row r="36" spans="2:11" x14ac:dyDescent="0.25">
      <c r="B36" t="s">
        <v>7</v>
      </c>
      <c r="C36">
        <v>0</v>
      </c>
      <c r="D36">
        <v>0</v>
      </c>
      <c r="E36">
        <v>0</v>
      </c>
      <c r="F36">
        <v>0</v>
      </c>
      <c r="G36" s="2">
        <v>9.5399999999999999E-4</v>
      </c>
      <c r="H36">
        <v>0</v>
      </c>
      <c r="I36">
        <v>4.7570000000000001E-2</v>
      </c>
      <c r="J36">
        <v>4.7570000000000001E-2</v>
      </c>
      <c r="K36">
        <v>-3.2520000000000001E-3</v>
      </c>
    </row>
    <row r="37" spans="2:11" x14ac:dyDescent="0.25">
      <c r="B37" t="s">
        <v>8</v>
      </c>
      <c r="C37">
        <v>0</v>
      </c>
      <c r="D37">
        <v>0</v>
      </c>
      <c r="E37">
        <v>0</v>
      </c>
      <c r="F37">
        <v>0</v>
      </c>
      <c r="G37" s="2">
        <v>8.1499999999999997E-4</v>
      </c>
      <c r="H37">
        <v>-2.4620000000000002E-3</v>
      </c>
      <c r="I37">
        <v>0</v>
      </c>
      <c r="J37">
        <v>0</v>
      </c>
      <c r="K37" s="2">
        <v>-9.1399999999999999E-4</v>
      </c>
    </row>
    <row r="38" spans="2:11" x14ac:dyDescent="0.25">
      <c r="B38" t="s">
        <v>9</v>
      </c>
      <c r="C38">
        <v>0</v>
      </c>
      <c r="D38">
        <v>0</v>
      </c>
      <c r="E38">
        <v>0</v>
      </c>
      <c r="F38">
        <v>0</v>
      </c>
      <c r="G38" s="2">
        <v>8.1499999999999997E-4</v>
      </c>
      <c r="H38">
        <v>-2.4620000000000002E-3</v>
      </c>
      <c r="I38">
        <v>0</v>
      </c>
      <c r="J38">
        <v>0</v>
      </c>
      <c r="K38" s="2">
        <v>-9.1399999999999999E-4</v>
      </c>
    </row>
    <row r="39" spans="2:11" x14ac:dyDescent="0.25">
      <c r="B39" t="s">
        <v>10</v>
      </c>
      <c r="C39" s="2">
        <v>9.0209999999999997E-4</v>
      </c>
      <c r="D39" s="2">
        <v>9.0209999999999997E-4</v>
      </c>
      <c r="E39" s="2">
        <v>9.0209999999999997E-4</v>
      </c>
      <c r="F39" s="2">
        <v>9.0209999999999997E-4</v>
      </c>
      <c r="G39">
        <v>1.6410000000000001E-2</v>
      </c>
      <c r="H39">
        <v>8.8380000000000004E-3</v>
      </c>
      <c r="I39">
        <v>1.0763E-2</v>
      </c>
      <c r="J39">
        <v>1.0763E-2</v>
      </c>
      <c r="K39">
        <v>0</v>
      </c>
    </row>
    <row r="40" spans="2:11" x14ac:dyDescent="0.25">
      <c r="C40" s="10" t="s">
        <v>15</v>
      </c>
      <c r="D40" s="10" t="s">
        <v>16</v>
      </c>
      <c r="E40" s="10" t="s">
        <v>17</v>
      </c>
      <c r="F40" s="10" t="s">
        <v>18</v>
      </c>
      <c r="G40" s="10" t="s">
        <v>19</v>
      </c>
    </row>
    <row r="41" spans="2:11" x14ac:dyDescent="0.25">
      <c r="B41" s="6" t="s">
        <v>23</v>
      </c>
      <c r="C41" s="4">
        <v>0</v>
      </c>
      <c r="D41" s="4">
        <v>0.1</v>
      </c>
      <c r="E41" s="4">
        <v>0</v>
      </c>
      <c r="F41" s="4">
        <v>0</v>
      </c>
      <c r="G41" s="5">
        <v>0.9</v>
      </c>
    </row>
    <row r="42" spans="2:11" x14ac:dyDescent="0.25">
      <c r="B42" s="11" t="s">
        <v>53</v>
      </c>
      <c r="C42" s="12">
        <f>C133</f>
        <v>5.6688679755576601</v>
      </c>
      <c r="D42" s="12">
        <f t="shared" ref="D42:F42" si="0">D133</f>
        <v>5.4070963485893424</v>
      </c>
      <c r="E42" s="12">
        <f t="shared" si="0"/>
        <v>0.66756277898452299</v>
      </c>
      <c r="F42" s="12">
        <f t="shared" si="0"/>
        <v>1.0839053825749752</v>
      </c>
      <c r="G42" s="12">
        <f>G133</f>
        <v>1.0471879350432345</v>
      </c>
    </row>
    <row r="43" spans="2:11" x14ac:dyDescent="0.25">
      <c r="B43" s="6"/>
      <c r="C43" s="4"/>
      <c r="D43" s="4"/>
      <c r="E43" s="4"/>
      <c r="F43" s="4"/>
      <c r="G43" s="5"/>
    </row>
    <row r="44" spans="2:11" x14ac:dyDescent="0.25">
      <c r="C44" t="s">
        <v>15</v>
      </c>
      <c r="D44" t="s">
        <v>16</v>
      </c>
      <c r="E44" t="s">
        <v>17</v>
      </c>
      <c r="F44" t="s">
        <v>18</v>
      </c>
      <c r="G44" t="s">
        <v>19</v>
      </c>
      <c r="I44" t="s">
        <v>0</v>
      </c>
      <c r="J44" t="s">
        <v>1</v>
      </c>
    </row>
    <row r="45" spans="2:11" x14ac:dyDescent="0.25">
      <c r="B45" s="1" t="s">
        <v>2</v>
      </c>
      <c r="C45">
        <v>0</v>
      </c>
      <c r="D45">
        <v>1</v>
      </c>
      <c r="E45">
        <v>2</v>
      </c>
      <c r="F45">
        <v>0</v>
      </c>
      <c r="G45">
        <v>1</v>
      </c>
      <c r="I45">
        <v>0.63249999999999995</v>
      </c>
      <c r="J45">
        <v>1.0608</v>
      </c>
    </row>
    <row r="46" spans="2:11" x14ac:dyDescent="0.25">
      <c r="B46" t="s">
        <v>3</v>
      </c>
      <c r="C46">
        <v>2</v>
      </c>
      <c r="D46">
        <v>0</v>
      </c>
      <c r="E46">
        <v>1</v>
      </c>
      <c r="F46">
        <v>0</v>
      </c>
      <c r="G46">
        <v>1</v>
      </c>
      <c r="I46">
        <v>0.63249999999999995</v>
      </c>
      <c r="J46">
        <v>0.70809999999999995</v>
      </c>
    </row>
    <row r="47" spans="2:11" x14ac:dyDescent="0.25">
      <c r="B47" t="s">
        <v>4</v>
      </c>
      <c r="C47">
        <v>1</v>
      </c>
      <c r="D47">
        <v>0</v>
      </c>
      <c r="E47">
        <v>0</v>
      </c>
      <c r="F47">
        <v>0</v>
      </c>
      <c r="G47">
        <v>0</v>
      </c>
      <c r="I47">
        <v>0.63249999999999995</v>
      </c>
      <c r="J47">
        <v>0.35539999999999999</v>
      </c>
    </row>
    <row r="48" spans="2:11" x14ac:dyDescent="0.25">
      <c r="B48" t="s">
        <v>5</v>
      </c>
      <c r="C48">
        <v>0</v>
      </c>
      <c r="D48">
        <v>0</v>
      </c>
      <c r="E48">
        <v>1</v>
      </c>
      <c r="F48">
        <v>0</v>
      </c>
      <c r="G48">
        <v>0</v>
      </c>
      <c r="I48">
        <v>0.63249999999999995</v>
      </c>
      <c r="J48">
        <v>0</v>
      </c>
    </row>
    <row r="49" spans="2:11" x14ac:dyDescent="0.25">
      <c r="B49" t="s">
        <v>6</v>
      </c>
      <c r="C49">
        <v>3</v>
      </c>
      <c r="D49">
        <v>0</v>
      </c>
      <c r="E49">
        <v>1</v>
      </c>
      <c r="F49">
        <v>0</v>
      </c>
      <c r="G49">
        <v>1</v>
      </c>
      <c r="I49">
        <v>1.2302</v>
      </c>
      <c r="J49">
        <v>0.89270000000000005</v>
      </c>
    </row>
    <row r="50" spans="2:11" x14ac:dyDescent="0.25">
      <c r="B50" t="s">
        <v>7</v>
      </c>
      <c r="C50">
        <v>0</v>
      </c>
      <c r="D50">
        <v>1</v>
      </c>
      <c r="E50">
        <v>0</v>
      </c>
      <c r="F50">
        <v>0</v>
      </c>
      <c r="G50">
        <v>0</v>
      </c>
      <c r="I50">
        <v>1.7048000000000001</v>
      </c>
      <c r="J50">
        <v>1.67</v>
      </c>
    </row>
    <row r="51" spans="2:11" x14ac:dyDescent="0.25">
      <c r="B51" t="s">
        <v>8</v>
      </c>
      <c r="C51">
        <v>0</v>
      </c>
      <c r="D51">
        <v>0</v>
      </c>
      <c r="E51">
        <v>1</v>
      </c>
      <c r="F51">
        <v>0</v>
      </c>
      <c r="G51">
        <v>0</v>
      </c>
      <c r="I51">
        <v>1.1434</v>
      </c>
      <c r="J51">
        <v>1.2495000000000001</v>
      </c>
    </row>
    <row r="52" spans="2:11" x14ac:dyDescent="0.25">
      <c r="B52" t="s">
        <v>9</v>
      </c>
      <c r="C52">
        <v>0</v>
      </c>
      <c r="D52">
        <v>0</v>
      </c>
      <c r="E52">
        <v>1</v>
      </c>
      <c r="F52">
        <v>0</v>
      </c>
      <c r="G52">
        <v>0</v>
      </c>
      <c r="I52">
        <v>1.1434</v>
      </c>
      <c r="J52">
        <v>0.89680000000000004</v>
      </c>
    </row>
    <row r="53" spans="2:11" x14ac:dyDescent="0.25">
      <c r="B53" t="s">
        <v>10</v>
      </c>
      <c r="C53">
        <v>0</v>
      </c>
      <c r="D53">
        <v>0</v>
      </c>
      <c r="E53">
        <v>0</v>
      </c>
      <c r="F53">
        <v>1</v>
      </c>
      <c r="G53">
        <v>0</v>
      </c>
      <c r="I53">
        <v>1.7334000000000001</v>
      </c>
      <c r="J53">
        <v>2.4561000000000002</v>
      </c>
    </row>
    <row r="55" spans="2:11" x14ac:dyDescent="0.25">
      <c r="B55" t="s">
        <v>20</v>
      </c>
      <c r="C55">
        <f>C45*$I$45+C46*$I$46+C47*$I$47+C48*$I$48+C49*$I$49+C50*$I$50+C51*$I$51+C52*$I$52+C53*$I$53</f>
        <v>5.5880999999999998</v>
      </c>
      <c r="D55">
        <f t="shared" ref="D55:G55" si="1">D45*$I$45+D46*$I$46+D47*$I$47+D48*$I$48+D49*$I$49+D50*$I$50+D51*$I$51+D52*$I$52+D53*$I$53</f>
        <v>2.3372999999999999</v>
      </c>
      <c r="E55">
        <f t="shared" si="1"/>
        <v>6.0469999999999997</v>
      </c>
      <c r="F55">
        <f t="shared" si="1"/>
        <v>1.7334000000000001</v>
      </c>
      <c r="G55">
        <f>G45*$I$45+G46*$I$46+G47*$I$47+G48*$I$48+G49*$I$49+G50*$I$50+G51*$I$51+G52*$I$52+G53*$I$53</f>
        <v>2.4951999999999996</v>
      </c>
      <c r="I55">
        <f>C55^(3/4)*$C$41+D55^(3/4)*$D$41+E55^(3/4)*$E$41+F55^(3/4)*$F$41+G55^(3/4)*$G$41</f>
        <v>1.975814067832109</v>
      </c>
      <c r="J55" t="s">
        <v>26</v>
      </c>
    </row>
    <row r="56" spans="2:11" x14ac:dyDescent="0.25">
      <c r="B56" t="s">
        <v>21</v>
      </c>
      <c r="C56">
        <f>C45*$J$45+C46*$J$46+C47*$J$47+C48*$J$48+C49*$J$49+C50*$J$50+C51*$J$51+C52*$J$52+C53*$J$53</f>
        <v>4.4497</v>
      </c>
      <c r="D56">
        <f t="shared" ref="D56:G56" si="2">D45*$J$45+D46*$J$46+D47*$J$47+D48*$J$48+D49*$J$49+D50*$J$50+D51*$J$51+D52*$J$52+D53*$J$53</f>
        <v>2.7307999999999999</v>
      </c>
      <c r="E56">
        <f t="shared" si="2"/>
        <v>5.8686999999999996</v>
      </c>
      <c r="F56">
        <f t="shared" si="2"/>
        <v>2.4561000000000002</v>
      </c>
      <c r="G56">
        <f t="shared" si="2"/>
        <v>2.6616</v>
      </c>
      <c r="I56">
        <f>C56*$C$41+D56*$D$41+E56*$E$41+F56*$F$41+G56*$G$41</f>
        <v>2.66852</v>
      </c>
      <c r="J56" t="s">
        <v>27</v>
      </c>
    </row>
    <row r="57" spans="2:11" x14ac:dyDescent="0.25">
      <c r="B57" t="s">
        <v>22</v>
      </c>
      <c r="C57">
        <f>C55^(3/4)/$I$55</f>
        <v>1.8395095788702653</v>
      </c>
      <c r="D57">
        <f t="shared" ref="D57:G57" si="3">D55^(3/4)/$I$55</f>
        <v>0.95673083435747974</v>
      </c>
      <c r="E57">
        <f t="shared" si="3"/>
        <v>1.9516813099106283</v>
      </c>
      <c r="F57">
        <f t="shared" si="3"/>
        <v>0.7645889564547409</v>
      </c>
      <c r="G57">
        <f t="shared" si="3"/>
        <v>1.004807685071391</v>
      </c>
      <c r="I57">
        <f>C55*C41+D55*D41+E55*E41+F55*F41+G55*G41</f>
        <v>2.4794099999999997</v>
      </c>
      <c r="J57" t="s">
        <v>28</v>
      </c>
    </row>
    <row r="58" spans="2:11" x14ac:dyDescent="0.25">
      <c r="B58" t="s">
        <v>24</v>
      </c>
      <c r="C58">
        <f>C56/$I$56</f>
        <v>1.6674786023713519</v>
      </c>
      <c r="D58">
        <f t="shared" ref="D58:G58" si="4">D56/$I$56</f>
        <v>1.0233387795482138</v>
      </c>
      <c r="E58">
        <f t="shared" si="4"/>
        <v>2.1992340323475181</v>
      </c>
      <c r="F58">
        <f t="shared" si="4"/>
        <v>0.92039782351265875</v>
      </c>
      <c r="G58">
        <f t="shared" si="4"/>
        <v>0.99740680227242062</v>
      </c>
    </row>
    <row r="59" spans="2:11" x14ac:dyDescent="0.25">
      <c r="B59" t="s">
        <v>25</v>
      </c>
      <c r="C59">
        <f>C55/$I$57</f>
        <v>2.2538023158735347</v>
      </c>
      <c r="D59">
        <f t="shared" ref="D59:G59" si="5">D55/$I$57</f>
        <v>0.94268394497077945</v>
      </c>
      <c r="E59">
        <f t="shared" si="5"/>
        <v>2.4388866706192203</v>
      </c>
      <c r="F59">
        <f t="shared" si="5"/>
        <v>0.69911793531525657</v>
      </c>
      <c r="G59">
        <f t="shared" si="5"/>
        <v>1.0063684505588022</v>
      </c>
    </row>
    <row r="61" spans="2:11" x14ac:dyDescent="0.25">
      <c r="B61" t="s">
        <v>36</v>
      </c>
      <c r="C61">
        <f>EXP(-(C7+C19*$N$1+C31*$N$1^2)/$N$1)</f>
        <v>1</v>
      </c>
      <c r="D61">
        <f t="shared" ref="D61:K61" si="6">EXP(-(D7+D19*$N$1+D31*$N$1^2)/$N$1)</f>
        <v>1</v>
      </c>
      <c r="E61">
        <f t="shared" si="6"/>
        <v>1</v>
      </c>
      <c r="F61">
        <f t="shared" si="6"/>
        <v>1</v>
      </c>
      <c r="G61">
        <f t="shared" si="6"/>
        <v>6.0542792294745766E-3</v>
      </c>
      <c r="H61">
        <f t="shared" si="6"/>
        <v>0.201425930237565</v>
      </c>
      <c r="I61">
        <f t="shared" si="6"/>
        <v>0.62705892399543417</v>
      </c>
      <c r="J61">
        <f t="shared" si="6"/>
        <v>0.62705892399543417</v>
      </c>
      <c r="K61">
        <f t="shared" si="6"/>
        <v>0.24805520759809613</v>
      </c>
    </row>
    <row r="62" spans="2:11" x14ac:dyDescent="0.25">
      <c r="C62">
        <f t="shared" ref="C62:K62" si="7">EXP(-(C8+C20*$N$1+C32*$N$1^2)/$N$1)</f>
        <v>1</v>
      </c>
      <c r="D62">
        <f t="shared" si="7"/>
        <v>1</v>
      </c>
      <c r="E62">
        <f t="shared" si="7"/>
        <v>1</v>
      </c>
      <c r="F62">
        <f t="shared" si="7"/>
        <v>1</v>
      </c>
      <c r="G62">
        <f t="shared" si="7"/>
        <v>6.0542792294745766E-3</v>
      </c>
      <c r="H62">
        <f t="shared" si="7"/>
        <v>0.201425930237565</v>
      </c>
      <c r="I62">
        <f t="shared" si="7"/>
        <v>0.62705892399543417</v>
      </c>
      <c r="J62">
        <f t="shared" si="7"/>
        <v>0.62705892399543417</v>
      </c>
      <c r="K62">
        <f t="shared" si="7"/>
        <v>0.24805520759809613</v>
      </c>
    </row>
    <row r="63" spans="2:11" x14ac:dyDescent="0.25">
      <c r="C63">
        <f t="shared" ref="C63:K63" si="8">EXP(-(C9+C21*$N$1+C33*$N$1^2)/$N$1)</f>
        <v>1</v>
      </c>
      <c r="D63">
        <f t="shared" si="8"/>
        <v>1</v>
      </c>
      <c r="E63">
        <f t="shared" si="8"/>
        <v>1</v>
      </c>
      <c r="F63">
        <f t="shared" si="8"/>
        <v>1</v>
      </c>
      <c r="G63">
        <f t="shared" si="8"/>
        <v>6.0542792294745766E-3</v>
      </c>
      <c r="H63">
        <f t="shared" si="8"/>
        <v>0.201425930237565</v>
      </c>
      <c r="I63">
        <f t="shared" si="8"/>
        <v>0.62705892399543417</v>
      </c>
      <c r="J63">
        <f t="shared" si="8"/>
        <v>0.62705892399543417</v>
      </c>
      <c r="K63">
        <f t="shared" si="8"/>
        <v>0.24805520759809613</v>
      </c>
    </row>
    <row r="64" spans="2:11" x14ac:dyDescent="0.25">
      <c r="C64">
        <f t="shared" ref="C64:K64" si="9">EXP(-(C10+C22*$N$1+C34*$N$1^2)/$N$1)</f>
        <v>1</v>
      </c>
      <c r="D64">
        <f t="shared" si="9"/>
        <v>1</v>
      </c>
      <c r="E64">
        <f t="shared" si="9"/>
        <v>1</v>
      </c>
      <c r="F64">
        <f t="shared" si="9"/>
        <v>1</v>
      </c>
      <c r="G64">
        <f t="shared" si="9"/>
        <v>6.0542792294745766E-3</v>
      </c>
      <c r="H64">
        <f t="shared" si="9"/>
        <v>0.201425930237565</v>
      </c>
      <c r="I64">
        <f t="shared" si="9"/>
        <v>0.62705892399543417</v>
      </c>
      <c r="J64">
        <f t="shared" si="9"/>
        <v>0.62705892399543417</v>
      </c>
      <c r="K64">
        <f t="shared" si="9"/>
        <v>0.24805520759809613</v>
      </c>
    </row>
    <row r="65" spans="2:26" x14ac:dyDescent="0.25">
      <c r="C65">
        <f t="shared" ref="C65:K65" si="10">EXP(-(C11+C23*$N$1+C35*$N$1^2)/$N$1)</f>
        <v>0.39977413855384047</v>
      </c>
      <c r="D65">
        <f t="shared" si="10"/>
        <v>0.39977413855384047</v>
      </c>
      <c r="E65">
        <f t="shared" si="10"/>
        <v>0.39977413855384047</v>
      </c>
      <c r="F65">
        <f t="shared" si="10"/>
        <v>0.39977413855384047</v>
      </c>
      <c r="G65">
        <f t="shared" si="10"/>
        <v>1</v>
      </c>
      <c r="H65">
        <f t="shared" si="10"/>
        <v>2.2090009632274921E-2</v>
      </c>
      <c r="I65">
        <f t="shared" si="10"/>
        <v>1.7229293853406245</v>
      </c>
      <c r="J65">
        <f t="shared" si="10"/>
        <v>1.7229293853406245</v>
      </c>
      <c r="K65">
        <f t="shared" si="10"/>
        <v>3.0225824966623898</v>
      </c>
    </row>
    <row r="66" spans="2:26" x14ac:dyDescent="0.25">
      <c r="C66">
        <f t="shared" ref="C66:K66" si="11">EXP(-(C12+C24*$N$1+C36*$N$1^2)/$N$1)</f>
        <v>1.225213071880688</v>
      </c>
      <c r="D66">
        <f t="shared" si="11"/>
        <v>1.225213071880688</v>
      </c>
      <c r="E66">
        <f t="shared" si="11"/>
        <v>1.225213071880688</v>
      </c>
      <c r="F66">
        <f t="shared" si="11"/>
        <v>1.225213071880688</v>
      </c>
      <c r="G66">
        <f t="shared" si="11"/>
        <v>0.34487478178043213</v>
      </c>
      <c r="H66">
        <f t="shared" si="11"/>
        <v>1</v>
      </c>
      <c r="I66">
        <f t="shared" si="11"/>
        <v>1.6530075327382288</v>
      </c>
      <c r="J66">
        <f t="shared" si="11"/>
        <v>1.6530075327382288</v>
      </c>
      <c r="K66">
        <f t="shared" si="11"/>
        <v>0.35718192246234798</v>
      </c>
    </row>
    <row r="67" spans="2:26" x14ac:dyDescent="0.25">
      <c r="C67">
        <f t="shared" ref="C67:K67" si="12">EXP(-(C13+C25*$N$1+C37*$N$1^2)/$N$1)</f>
        <v>1.0669626565441728</v>
      </c>
      <c r="D67">
        <f t="shared" si="12"/>
        <v>1.0669626565441728</v>
      </c>
      <c r="E67">
        <f t="shared" si="12"/>
        <v>1.0669626565441728</v>
      </c>
      <c r="F67">
        <f t="shared" si="12"/>
        <v>1.0669626565441728</v>
      </c>
      <c r="G67">
        <f t="shared" si="12"/>
        <v>0.18016211619184899</v>
      </c>
      <c r="H67">
        <f t="shared" si="12"/>
        <v>0.52764934835580657</v>
      </c>
      <c r="I67">
        <f t="shared" si="12"/>
        <v>1</v>
      </c>
      <c r="J67">
        <f t="shared" si="12"/>
        <v>1</v>
      </c>
      <c r="K67">
        <f t="shared" si="12"/>
        <v>0.56210491495274661</v>
      </c>
    </row>
    <row r="68" spans="2:26" x14ac:dyDescent="0.25">
      <c r="C68">
        <f t="shared" ref="C68:K68" si="13">EXP(-(C14+C26*$N$1+C38*$N$1^2)/$N$1)</f>
        <v>1.0669626565441728</v>
      </c>
      <c r="D68">
        <f t="shared" si="13"/>
        <v>1.0669626565441728</v>
      </c>
      <c r="E68">
        <f t="shared" si="13"/>
        <v>1.0669626565441728</v>
      </c>
      <c r="F68">
        <f t="shared" si="13"/>
        <v>1.0669626565441728</v>
      </c>
      <c r="G68">
        <f t="shared" si="13"/>
        <v>0.18016211619184899</v>
      </c>
      <c r="H68">
        <f t="shared" si="13"/>
        <v>0.52764934835580657</v>
      </c>
      <c r="I68">
        <f t="shared" si="13"/>
        <v>1</v>
      </c>
      <c r="J68">
        <f t="shared" si="13"/>
        <v>1</v>
      </c>
      <c r="K68">
        <f t="shared" si="13"/>
        <v>0.56210491495274661</v>
      </c>
    </row>
    <row r="69" spans="2:26" x14ac:dyDescent="0.25">
      <c r="C69">
        <f t="shared" ref="C69:K69" si="14">EXP(-(C15+C27*$N$1+C39*$N$1^2)/$N$1)</f>
        <v>0.34999730418894615</v>
      </c>
      <c r="D69">
        <f t="shared" si="14"/>
        <v>0.34999730418894615</v>
      </c>
      <c r="E69">
        <f t="shared" si="14"/>
        <v>0.34999730418894615</v>
      </c>
      <c r="F69">
        <f t="shared" si="14"/>
        <v>0.34999730418894615</v>
      </c>
      <c r="G69">
        <f t="shared" si="14"/>
        <v>0.32742087404739589</v>
      </c>
      <c r="H69">
        <f t="shared" si="14"/>
        <v>1.4858904988193422</v>
      </c>
      <c r="I69">
        <f t="shared" si="14"/>
        <v>0.92820257762173319</v>
      </c>
      <c r="J69">
        <f t="shared" si="14"/>
        <v>0.92820257762173319</v>
      </c>
      <c r="K69">
        <f t="shared" si="14"/>
        <v>1</v>
      </c>
    </row>
    <row r="71" spans="2:26" x14ac:dyDescent="0.25">
      <c r="F71" s="10" t="s">
        <v>48</v>
      </c>
      <c r="J71" t="s">
        <v>31</v>
      </c>
      <c r="K71" t="s">
        <v>33</v>
      </c>
      <c r="L71" s="8" t="s">
        <v>34</v>
      </c>
      <c r="T71" s="10"/>
      <c r="Z71" s="8"/>
    </row>
    <row r="72" spans="2:26" x14ac:dyDescent="0.25">
      <c r="B72" t="s">
        <v>32</v>
      </c>
      <c r="C72">
        <f>C45*$C$41</f>
        <v>0</v>
      </c>
      <c r="D72">
        <f>D45*$D$41</f>
        <v>0.1</v>
      </c>
      <c r="E72">
        <f>E45*$E$41</f>
        <v>0</v>
      </c>
      <c r="F72">
        <f>F45*$F$41</f>
        <v>0</v>
      </c>
      <c r="G72">
        <f>G45*$G$41</f>
        <v>0.9</v>
      </c>
      <c r="H72" s="7">
        <f>SUM(C72:G72)</f>
        <v>1</v>
      </c>
      <c r="J72">
        <f>H72/$H$81</f>
        <v>0.34482758620689657</v>
      </c>
      <c r="K72">
        <f>J72*J45</f>
        <v>0.36579310344827587</v>
      </c>
      <c r="L72">
        <f>K72/$K$81</f>
        <v>0.39752372101389533</v>
      </c>
      <c r="V72" s="7"/>
    </row>
    <row r="73" spans="2:26" x14ac:dyDescent="0.25">
      <c r="C73">
        <f>C46*$C$41</f>
        <v>0</v>
      </c>
      <c r="D73">
        <f>D46*$D$41</f>
        <v>0</v>
      </c>
      <c r="E73">
        <f>E46*$E$41</f>
        <v>0</v>
      </c>
      <c r="F73">
        <f>F46*$F$41</f>
        <v>0</v>
      </c>
      <c r="G73">
        <f>G46*$G$41</f>
        <v>0.9</v>
      </c>
      <c r="H73" s="7">
        <f>SUM(C73:G73)</f>
        <v>0.9</v>
      </c>
      <c r="J73">
        <f t="shared" ref="J73:J80" si="15">H73/$H$81</f>
        <v>0.31034482758620691</v>
      </c>
      <c r="K73">
        <f t="shared" ref="K73:K80" si="16">J73*J46</f>
        <v>0.21975517241379308</v>
      </c>
      <c r="L73">
        <f t="shared" ref="L73:L80" si="17">K73/$K$81</f>
        <v>0.23881777164870413</v>
      </c>
      <c r="V73" s="7"/>
    </row>
    <row r="74" spans="2:26" x14ac:dyDescent="0.25">
      <c r="C74">
        <f t="shared" ref="C74:C80" si="18">C47*$C$41</f>
        <v>0</v>
      </c>
      <c r="D74">
        <f t="shared" ref="D74:D80" si="19">D47*$D$41</f>
        <v>0</v>
      </c>
      <c r="E74">
        <f t="shared" ref="E74:E80" si="20">E47*$E$41</f>
        <v>0</v>
      </c>
      <c r="F74">
        <f t="shared" ref="F74:F80" si="21">F47*$F$41</f>
        <v>0</v>
      </c>
      <c r="G74">
        <f t="shared" ref="G74:G80" si="22">G47*$G$41</f>
        <v>0</v>
      </c>
      <c r="H74" s="7">
        <f t="shared" ref="H74:H80" si="23">SUM(C74:G74)</f>
        <v>0</v>
      </c>
      <c r="J74">
        <f t="shared" si="15"/>
        <v>0</v>
      </c>
      <c r="K74">
        <f t="shared" si="16"/>
        <v>0</v>
      </c>
      <c r="L74">
        <f t="shared" si="17"/>
        <v>0</v>
      </c>
      <c r="V74" s="7"/>
    </row>
    <row r="75" spans="2:26" x14ac:dyDescent="0.25">
      <c r="C75">
        <f t="shared" si="18"/>
        <v>0</v>
      </c>
      <c r="D75">
        <f t="shared" si="19"/>
        <v>0</v>
      </c>
      <c r="E75">
        <f t="shared" si="20"/>
        <v>0</v>
      </c>
      <c r="F75">
        <f t="shared" si="21"/>
        <v>0</v>
      </c>
      <c r="G75">
        <f t="shared" si="22"/>
        <v>0</v>
      </c>
      <c r="H75" s="7">
        <f t="shared" si="23"/>
        <v>0</v>
      </c>
      <c r="J75">
        <f t="shared" si="15"/>
        <v>0</v>
      </c>
      <c r="K75">
        <f t="shared" si="16"/>
        <v>0</v>
      </c>
      <c r="L75">
        <f t="shared" si="17"/>
        <v>0</v>
      </c>
      <c r="V75" s="7"/>
    </row>
    <row r="76" spans="2:26" x14ac:dyDescent="0.25">
      <c r="C76">
        <f t="shared" si="18"/>
        <v>0</v>
      </c>
      <c r="D76">
        <f t="shared" si="19"/>
        <v>0</v>
      </c>
      <c r="E76">
        <f t="shared" si="20"/>
        <v>0</v>
      </c>
      <c r="F76">
        <f t="shared" si="21"/>
        <v>0</v>
      </c>
      <c r="G76">
        <f t="shared" si="22"/>
        <v>0.9</v>
      </c>
      <c r="H76" s="7">
        <f t="shared" si="23"/>
        <v>0.9</v>
      </c>
      <c r="J76">
        <f t="shared" si="15"/>
        <v>0.31034482758620691</v>
      </c>
      <c r="K76">
        <f t="shared" si="16"/>
        <v>0.27704482758620691</v>
      </c>
      <c r="L76">
        <f t="shared" si="17"/>
        <v>0.30107700148396865</v>
      </c>
      <c r="V76" s="7"/>
    </row>
    <row r="77" spans="2:26" x14ac:dyDescent="0.25">
      <c r="C77">
        <f t="shared" si="18"/>
        <v>0</v>
      </c>
      <c r="D77">
        <f t="shared" si="19"/>
        <v>0.1</v>
      </c>
      <c r="E77">
        <f t="shared" si="20"/>
        <v>0</v>
      </c>
      <c r="F77">
        <f t="shared" si="21"/>
        <v>0</v>
      </c>
      <c r="G77">
        <f t="shared" si="22"/>
        <v>0</v>
      </c>
      <c r="H77" s="7">
        <f t="shared" si="23"/>
        <v>0.1</v>
      </c>
      <c r="J77">
        <f t="shared" si="15"/>
        <v>3.4482758620689655E-2</v>
      </c>
      <c r="K77">
        <f t="shared" si="16"/>
        <v>5.7586206896551723E-2</v>
      </c>
      <c r="L77">
        <f t="shared" si="17"/>
        <v>6.2581505853431862E-2</v>
      </c>
      <c r="V77" s="7"/>
    </row>
    <row r="78" spans="2:26" x14ac:dyDescent="0.25">
      <c r="C78">
        <f t="shared" si="18"/>
        <v>0</v>
      </c>
      <c r="D78">
        <f t="shared" si="19"/>
        <v>0</v>
      </c>
      <c r="E78">
        <f t="shared" si="20"/>
        <v>0</v>
      </c>
      <c r="F78">
        <f t="shared" si="21"/>
        <v>0</v>
      </c>
      <c r="G78">
        <f t="shared" si="22"/>
        <v>0</v>
      </c>
      <c r="H78" s="7">
        <f t="shared" si="23"/>
        <v>0</v>
      </c>
      <c r="J78">
        <f t="shared" si="15"/>
        <v>0</v>
      </c>
      <c r="K78">
        <f t="shared" si="16"/>
        <v>0</v>
      </c>
      <c r="L78">
        <f t="shared" si="17"/>
        <v>0</v>
      </c>
      <c r="V78" s="7"/>
    </row>
    <row r="79" spans="2:26" x14ac:dyDescent="0.25">
      <c r="C79">
        <f t="shared" si="18"/>
        <v>0</v>
      </c>
      <c r="D79">
        <f t="shared" si="19"/>
        <v>0</v>
      </c>
      <c r="E79">
        <f t="shared" si="20"/>
        <v>0</v>
      </c>
      <c r="F79">
        <f t="shared" si="21"/>
        <v>0</v>
      </c>
      <c r="G79">
        <f t="shared" si="22"/>
        <v>0</v>
      </c>
      <c r="H79" s="7">
        <f t="shared" si="23"/>
        <v>0</v>
      </c>
      <c r="J79">
        <f t="shared" si="15"/>
        <v>0</v>
      </c>
      <c r="K79">
        <f t="shared" si="16"/>
        <v>0</v>
      </c>
      <c r="L79">
        <f t="shared" si="17"/>
        <v>0</v>
      </c>
      <c r="V79" s="7"/>
    </row>
    <row r="80" spans="2:26" x14ac:dyDescent="0.25">
      <c r="C80">
        <f t="shared" si="18"/>
        <v>0</v>
      </c>
      <c r="D80">
        <f t="shared" si="19"/>
        <v>0</v>
      </c>
      <c r="E80">
        <f t="shared" si="20"/>
        <v>0</v>
      </c>
      <c r="F80">
        <f t="shared" si="21"/>
        <v>0</v>
      </c>
      <c r="G80">
        <f t="shared" si="22"/>
        <v>0</v>
      </c>
      <c r="H80" s="7">
        <f t="shared" si="23"/>
        <v>0</v>
      </c>
      <c r="J80">
        <f t="shared" si="15"/>
        <v>0</v>
      </c>
      <c r="K80">
        <f>J80*J53</f>
        <v>0</v>
      </c>
      <c r="L80">
        <f t="shared" si="17"/>
        <v>0</v>
      </c>
      <c r="V80" s="7"/>
    </row>
    <row r="81" spans="2:27" x14ac:dyDescent="0.25">
      <c r="H81" s="7">
        <f>SUM(H72:H80)</f>
        <v>2.9</v>
      </c>
      <c r="K81">
        <f>SUM(K72:K80)</f>
        <v>0.92017931034482758</v>
      </c>
      <c r="V81" s="7"/>
    </row>
    <row r="82" spans="2:27" x14ac:dyDescent="0.25">
      <c r="C82" t="s">
        <v>37</v>
      </c>
    </row>
    <row r="83" spans="2:27" x14ac:dyDescent="0.25">
      <c r="C83" t="s">
        <v>38</v>
      </c>
      <c r="D83" t="s">
        <v>38</v>
      </c>
      <c r="E83" t="s">
        <v>38</v>
      </c>
      <c r="F83" t="s">
        <v>38</v>
      </c>
      <c r="G83" t="s">
        <v>39</v>
      </c>
      <c r="H83" t="s">
        <v>40</v>
      </c>
      <c r="I83" t="s">
        <v>41</v>
      </c>
      <c r="J83" t="s">
        <v>41</v>
      </c>
      <c r="K83" t="s">
        <v>42</v>
      </c>
    </row>
    <row r="84" spans="2:27" x14ac:dyDescent="0.25">
      <c r="C84">
        <f>$L$72*C61</f>
        <v>0.39752372101389533</v>
      </c>
      <c r="D84">
        <f>$L$72*D61</f>
        <v>0.39752372101389533</v>
      </c>
      <c r="E84">
        <f t="shared" ref="D84:K84" si="24">$L$72*E61</f>
        <v>0.39752372101389533</v>
      </c>
      <c r="F84">
        <f>$L$72*F61</f>
        <v>0.39752372101389533</v>
      </c>
      <c r="G84">
        <f t="shared" si="24"/>
        <v>2.4067196073578726E-3</v>
      </c>
      <c r="H84">
        <f t="shared" si="24"/>
        <v>8.0071585296722134E-2</v>
      </c>
      <c r="I84">
        <f t="shared" si="24"/>
        <v>0.24927079676163436</v>
      </c>
      <c r="J84">
        <f t="shared" si="24"/>
        <v>0.24927079676163436</v>
      </c>
      <c r="K84">
        <f t="shared" si="24"/>
        <v>9.8607829141269449E-2</v>
      </c>
    </row>
    <row r="85" spans="2:27" x14ac:dyDescent="0.25">
      <c r="C85">
        <f>$L$73*C62</f>
        <v>0.23881777164870413</v>
      </c>
      <c r="D85">
        <f>$L$73*D62</f>
        <v>0.23881777164870413</v>
      </c>
      <c r="E85">
        <f t="shared" ref="D85:K85" si="25">$L$73*E62</f>
        <v>0.23881777164870413</v>
      </c>
      <c r="F85">
        <f t="shared" si="25"/>
        <v>0.23881777164870413</v>
      </c>
      <c r="G85">
        <f t="shared" si="25"/>
        <v>1.4458694745221518E-3</v>
      </c>
      <c r="H85">
        <f t="shared" si="25"/>
        <v>4.8104091811602606E-2</v>
      </c>
      <c r="I85">
        <f t="shared" si="25"/>
        <v>0.14975281492102371</v>
      </c>
      <c r="J85">
        <f t="shared" si="25"/>
        <v>0.14975281492102371</v>
      </c>
      <c r="K85">
        <f t="shared" si="25"/>
        <v>5.9239991924434021E-2</v>
      </c>
    </row>
    <row r="86" spans="2:27" x14ac:dyDescent="0.25">
      <c r="C86">
        <f>$L$74*C63</f>
        <v>0</v>
      </c>
      <c r="D86">
        <f>$L$74*D63</f>
        <v>0</v>
      </c>
      <c r="E86">
        <f t="shared" ref="D86:K86" si="26">$L$74*E63</f>
        <v>0</v>
      </c>
      <c r="F86">
        <f t="shared" si="26"/>
        <v>0</v>
      </c>
      <c r="G86">
        <f t="shared" si="26"/>
        <v>0</v>
      </c>
      <c r="H86">
        <f t="shared" si="26"/>
        <v>0</v>
      </c>
      <c r="I86">
        <f t="shared" si="26"/>
        <v>0</v>
      </c>
      <c r="J86">
        <f>$L$74*J63</f>
        <v>0</v>
      </c>
      <c r="K86">
        <f>$L$74*K63</f>
        <v>0</v>
      </c>
    </row>
    <row r="87" spans="2:27" x14ac:dyDescent="0.25">
      <c r="C87">
        <f>$L$75*C64</f>
        <v>0</v>
      </c>
      <c r="D87">
        <f t="shared" ref="D87:K87" si="27">$L$75*D64</f>
        <v>0</v>
      </c>
      <c r="E87">
        <f t="shared" si="27"/>
        <v>0</v>
      </c>
      <c r="F87">
        <f t="shared" si="27"/>
        <v>0</v>
      </c>
      <c r="G87">
        <f t="shared" si="27"/>
        <v>0</v>
      </c>
      <c r="H87">
        <f t="shared" si="27"/>
        <v>0</v>
      </c>
      <c r="I87">
        <f t="shared" si="27"/>
        <v>0</v>
      </c>
      <c r="J87">
        <f t="shared" si="27"/>
        <v>0</v>
      </c>
      <c r="K87">
        <f t="shared" si="27"/>
        <v>0</v>
      </c>
    </row>
    <row r="88" spans="2:27" x14ac:dyDescent="0.25">
      <c r="C88">
        <f>$L$76*C65</f>
        <v>0.12036279890662692</v>
      </c>
      <c r="D88">
        <f t="shared" ref="D88:K88" si="28">$L$76*D65</f>
        <v>0.12036279890662692</v>
      </c>
      <c r="E88">
        <f t="shared" si="28"/>
        <v>0.12036279890662692</v>
      </c>
      <c r="F88">
        <f t="shared" si="28"/>
        <v>0.12036279890662692</v>
      </c>
      <c r="G88">
        <f t="shared" si="28"/>
        <v>0.30107700148396865</v>
      </c>
      <c r="H88">
        <f t="shared" si="28"/>
        <v>6.6507938628373184E-3</v>
      </c>
      <c r="I88">
        <f t="shared" si="28"/>
        <v>0.51873441310697244</v>
      </c>
      <c r="J88">
        <f t="shared" si="28"/>
        <v>0.51873441310697244</v>
      </c>
      <c r="K88">
        <f t="shared" si="28"/>
        <v>0.91003007483303999</v>
      </c>
    </row>
    <row r="89" spans="2:27" x14ac:dyDescent="0.25">
      <c r="C89">
        <f>$L$77*C66</f>
        <v>7.6675679029602511E-2</v>
      </c>
      <c r="D89">
        <f t="shared" ref="D89:K89" si="29">$L$77*D66</f>
        <v>7.6675679029602511E-2</v>
      </c>
      <c r="E89">
        <f t="shared" si="29"/>
        <v>7.6675679029602511E-2</v>
      </c>
      <c r="F89">
        <f t="shared" si="29"/>
        <v>7.6675679029602511E-2</v>
      </c>
      <c r="G89">
        <f t="shared" si="29"/>
        <v>2.158278317469315E-2</v>
      </c>
      <c r="H89">
        <f t="shared" si="29"/>
        <v>6.2581505853431862E-2</v>
      </c>
      <c r="I89">
        <f t="shared" si="29"/>
        <v>0.10344770058582442</v>
      </c>
      <c r="J89">
        <f t="shared" si="29"/>
        <v>0.10344770058582442</v>
      </c>
      <c r="K89">
        <f t="shared" si="29"/>
        <v>2.2352982571317476E-2</v>
      </c>
    </row>
    <row r="90" spans="2:27" x14ac:dyDescent="0.25">
      <c r="C90">
        <f>$L$78*C67</f>
        <v>0</v>
      </c>
      <c r="D90">
        <f t="shared" ref="D90:K90" si="30">$L$78*D67</f>
        <v>0</v>
      </c>
      <c r="E90">
        <f t="shared" si="30"/>
        <v>0</v>
      </c>
      <c r="F90">
        <f t="shared" si="30"/>
        <v>0</v>
      </c>
      <c r="G90">
        <f t="shared" si="30"/>
        <v>0</v>
      </c>
      <c r="H90">
        <f t="shared" si="30"/>
        <v>0</v>
      </c>
      <c r="I90">
        <f t="shared" si="30"/>
        <v>0</v>
      </c>
      <c r="J90">
        <f t="shared" si="30"/>
        <v>0</v>
      </c>
      <c r="K90">
        <f t="shared" si="30"/>
        <v>0</v>
      </c>
    </row>
    <row r="91" spans="2:27" x14ac:dyDescent="0.25">
      <c r="C91">
        <f>$L$79*C68</f>
        <v>0</v>
      </c>
      <c r="D91">
        <f t="shared" ref="D91:K91" si="31">$L$79*D68</f>
        <v>0</v>
      </c>
      <c r="E91">
        <f t="shared" si="31"/>
        <v>0</v>
      </c>
      <c r="F91">
        <f t="shared" si="31"/>
        <v>0</v>
      </c>
      <c r="G91">
        <f t="shared" si="31"/>
        <v>0</v>
      </c>
      <c r="H91">
        <f t="shared" si="31"/>
        <v>0</v>
      </c>
      <c r="I91">
        <f t="shared" si="31"/>
        <v>0</v>
      </c>
      <c r="J91">
        <f t="shared" si="31"/>
        <v>0</v>
      </c>
      <c r="K91">
        <f t="shared" si="31"/>
        <v>0</v>
      </c>
    </row>
    <row r="92" spans="2:27" x14ac:dyDescent="0.25">
      <c r="C92">
        <f>$L$80*C69</f>
        <v>0</v>
      </c>
      <c r="D92">
        <f t="shared" ref="D92:K92" si="32">$L$80*D69</f>
        <v>0</v>
      </c>
      <c r="E92">
        <f t="shared" si="32"/>
        <v>0</v>
      </c>
      <c r="F92">
        <f t="shared" si="32"/>
        <v>0</v>
      </c>
      <c r="G92">
        <f t="shared" si="32"/>
        <v>0</v>
      </c>
      <c r="H92">
        <f t="shared" si="32"/>
        <v>0</v>
      </c>
      <c r="I92">
        <f t="shared" si="32"/>
        <v>0</v>
      </c>
      <c r="J92">
        <f t="shared" si="32"/>
        <v>0</v>
      </c>
      <c r="K92">
        <f t="shared" si="32"/>
        <v>0</v>
      </c>
    </row>
    <row r="93" spans="2:27" x14ac:dyDescent="0.25">
      <c r="B93" t="s">
        <v>43</v>
      </c>
      <c r="C93" s="7">
        <f>SUM(C84:C92)</f>
        <v>0.83337997059882885</v>
      </c>
      <c r="D93" s="7">
        <f t="shared" ref="D93:K93" si="33">SUM(D84:D92)</f>
        <v>0.83337997059882885</v>
      </c>
      <c r="E93" s="7">
        <f t="shared" si="33"/>
        <v>0.83337997059882885</v>
      </c>
      <c r="F93" s="7">
        <f t="shared" si="33"/>
        <v>0.83337997059882885</v>
      </c>
      <c r="G93" s="7">
        <f t="shared" si="33"/>
        <v>0.32651237374054182</v>
      </c>
      <c r="H93" s="7">
        <f t="shared" si="33"/>
        <v>0.19740797682459391</v>
      </c>
      <c r="I93" s="7">
        <f t="shared" si="33"/>
        <v>1.021205725375455</v>
      </c>
      <c r="J93" s="7">
        <f t="shared" si="33"/>
        <v>1.021205725375455</v>
      </c>
      <c r="K93" s="7">
        <f>SUM(K84:K92)</f>
        <v>1.0902308784700609</v>
      </c>
      <c r="L93" s="9" t="s">
        <v>44</v>
      </c>
      <c r="M93" s="7">
        <f>C93</f>
        <v>0.83337997059882885</v>
      </c>
      <c r="Q93" s="7"/>
      <c r="R93" s="7"/>
      <c r="S93" s="7"/>
      <c r="T93" s="7"/>
      <c r="U93" s="7"/>
      <c r="V93" s="7"/>
      <c r="W93" s="7"/>
      <c r="X93" s="7"/>
      <c r="Y93" s="7"/>
      <c r="Z93" s="9"/>
      <c r="AA93" s="7"/>
    </row>
    <row r="94" spans="2:27" x14ac:dyDescent="0.25">
      <c r="B94" t="s">
        <v>45</v>
      </c>
      <c r="C94">
        <f>$L$72*C61</f>
        <v>0.39752372101389533</v>
      </c>
      <c r="D94">
        <f>$L$73*D61</f>
        <v>0.23881777164870413</v>
      </c>
      <c r="E94">
        <f>$L$74*E61</f>
        <v>0</v>
      </c>
      <c r="F94">
        <f>$L$75*F61</f>
        <v>0</v>
      </c>
      <c r="G94">
        <f>$L$76*G61</f>
        <v>1.8228042365568777E-3</v>
      </c>
      <c r="H94">
        <f>$L$77*H61</f>
        <v>1.2605538032195131E-2</v>
      </c>
      <c r="I94">
        <f>$L$78*I61</f>
        <v>0</v>
      </c>
      <c r="J94">
        <f>$L$79*J61</f>
        <v>0</v>
      </c>
      <c r="K94">
        <f>$L$80*K61</f>
        <v>0</v>
      </c>
      <c r="M94">
        <f>D93</f>
        <v>0.83337997059882885</v>
      </c>
    </row>
    <row r="95" spans="2:27" x14ac:dyDescent="0.25">
      <c r="C95">
        <f t="shared" ref="C95:C103" si="34">$L$72*C62</f>
        <v>0.39752372101389533</v>
      </c>
      <c r="D95">
        <f t="shared" ref="D95:D103" si="35">$L$73*D62</f>
        <v>0.23881777164870413</v>
      </c>
      <c r="E95">
        <f t="shared" ref="E95:E103" si="36">$L$74*E62</f>
        <v>0</v>
      </c>
      <c r="F95">
        <f t="shared" ref="F95:F103" si="37">$L$75*F62</f>
        <v>0</v>
      </c>
      <c r="G95">
        <f t="shared" ref="G95:G103" si="38">$L$76*G62</f>
        <v>1.8228042365568777E-3</v>
      </c>
      <c r="H95">
        <f t="shared" ref="H95:H103" si="39">$L$77*H62</f>
        <v>1.2605538032195131E-2</v>
      </c>
      <c r="I95">
        <f t="shared" ref="I95:I103" si="40">$L$78*I62</f>
        <v>0</v>
      </c>
      <c r="J95">
        <f t="shared" ref="J95:J103" si="41">$L$79*J62</f>
        <v>0</v>
      </c>
      <c r="K95">
        <f t="shared" ref="K95:K103" si="42">$L$80*K62</f>
        <v>0</v>
      </c>
      <c r="M95">
        <f>E93</f>
        <v>0.83337997059882885</v>
      </c>
    </row>
    <row r="96" spans="2:27" x14ac:dyDescent="0.25">
      <c r="C96">
        <f t="shared" si="34"/>
        <v>0.39752372101389533</v>
      </c>
      <c r="D96">
        <f t="shared" si="35"/>
        <v>0.23881777164870413</v>
      </c>
      <c r="E96">
        <f t="shared" si="36"/>
        <v>0</v>
      </c>
      <c r="F96">
        <f t="shared" si="37"/>
        <v>0</v>
      </c>
      <c r="G96">
        <f t="shared" si="38"/>
        <v>1.8228042365568777E-3</v>
      </c>
      <c r="H96">
        <f t="shared" si="39"/>
        <v>1.2605538032195131E-2</v>
      </c>
      <c r="I96">
        <f t="shared" si="40"/>
        <v>0</v>
      </c>
      <c r="J96">
        <f t="shared" si="41"/>
        <v>0</v>
      </c>
      <c r="K96">
        <f t="shared" si="42"/>
        <v>0</v>
      </c>
      <c r="M96">
        <f>F93</f>
        <v>0.83337997059882885</v>
      </c>
    </row>
    <row r="97" spans="3:27" x14ac:dyDescent="0.25">
      <c r="C97">
        <f t="shared" si="34"/>
        <v>0.39752372101389533</v>
      </c>
      <c r="D97">
        <f t="shared" si="35"/>
        <v>0.23881777164870413</v>
      </c>
      <c r="E97">
        <f t="shared" si="36"/>
        <v>0</v>
      </c>
      <c r="F97">
        <f t="shared" si="37"/>
        <v>0</v>
      </c>
      <c r="G97">
        <f t="shared" si="38"/>
        <v>1.8228042365568777E-3</v>
      </c>
      <c r="H97">
        <f t="shared" si="39"/>
        <v>1.2605538032195131E-2</v>
      </c>
      <c r="I97">
        <f t="shared" si="40"/>
        <v>0</v>
      </c>
      <c r="J97">
        <f t="shared" si="41"/>
        <v>0</v>
      </c>
      <c r="K97">
        <f t="shared" si="42"/>
        <v>0</v>
      </c>
      <c r="M97">
        <f>G93</f>
        <v>0.32651237374054182</v>
      </c>
    </row>
    <row r="98" spans="3:27" x14ac:dyDescent="0.25">
      <c r="C98">
        <f t="shared" si="34"/>
        <v>0.15891970312304721</v>
      </c>
      <c r="D98">
        <f t="shared" si="35"/>
        <v>9.5473168932208474E-2</v>
      </c>
      <c r="E98">
        <f t="shared" si="36"/>
        <v>0</v>
      </c>
      <c r="F98">
        <f t="shared" si="37"/>
        <v>0</v>
      </c>
      <c r="G98">
        <f t="shared" si="38"/>
        <v>0.30107700148396865</v>
      </c>
      <c r="H98">
        <f t="shared" si="39"/>
        <v>1.3824260671045792E-3</v>
      </c>
      <c r="I98">
        <f t="shared" si="40"/>
        <v>0</v>
      </c>
      <c r="J98">
        <f t="shared" si="41"/>
        <v>0</v>
      </c>
      <c r="K98">
        <f t="shared" si="42"/>
        <v>0</v>
      </c>
      <c r="M98">
        <f>H93</f>
        <v>0.19740797682459391</v>
      </c>
    </row>
    <row r="99" spans="3:27" x14ac:dyDescent="0.25">
      <c r="C99">
        <f t="shared" si="34"/>
        <v>0.48705125936887628</v>
      </c>
      <c r="D99">
        <f t="shared" si="35"/>
        <v>0.29260265562140947</v>
      </c>
      <c r="E99">
        <f t="shared" si="36"/>
        <v>0</v>
      </c>
      <c r="F99">
        <f t="shared" si="37"/>
        <v>0</v>
      </c>
      <c r="G99">
        <f t="shared" si="38"/>
        <v>0.10383386518589052</v>
      </c>
      <c r="H99">
        <f t="shared" si="39"/>
        <v>6.2581505853431862E-2</v>
      </c>
      <c r="I99">
        <f t="shared" si="40"/>
        <v>0</v>
      </c>
      <c r="J99">
        <f t="shared" si="41"/>
        <v>0</v>
      </c>
      <c r="K99">
        <f t="shared" si="42"/>
        <v>0</v>
      </c>
      <c r="M99">
        <f>I93</f>
        <v>1.021205725375455</v>
      </c>
    </row>
    <row r="100" spans="3:27" x14ac:dyDescent="0.25">
      <c r="C100">
        <f t="shared" si="34"/>
        <v>0.42414296541231034</v>
      </c>
      <c r="D100">
        <f t="shared" si="35"/>
        <v>0.25480964406826101</v>
      </c>
      <c r="E100">
        <f t="shared" si="36"/>
        <v>0</v>
      </c>
      <c r="F100">
        <f t="shared" si="37"/>
        <v>0</v>
      </c>
      <c r="G100">
        <f t="shared" si="38"/>
        <v>5.4242669724048252E-2</v>
      </c>
      <c r="H100">
        <f t="shared" si="39"/>
        <v>3.3021090782688417E-2</v>
      </c>
      <c r="I100">
        <f t="shared" si="40"/>
        <v>0</v>
      </c>
      <c r="J100">
        <f t="shared" si="41"/>
        <v>0</v>
      </c>
      <c r="K100">
        <f t="shared" si="42"/>
        <v>0</v>
      </c>
      <c r="M100">
        <f>J93</f>
        <v>1.021205725375455</v>
      </c>
    </row>
    <row r="101" spans="3:27" x14ac:dyDescent="0.25">
      <c r="C101">
        <f t="shared" si="34"/>
        <v>0.42414296541231034</v>
      </c>
      <c r="D101">
        <f t="shared" si="35"/>
        <v>0.25480964406826101</v>
      </c>
      <c r="E101">
        <f t="shared" si="36"/>
        <v>0</v>
      </c>
      <c r="F101">
        <f t="shared" si="37"/>
        <v>0</v>
      </c>
      <c r="G101">
        <f t="shared" si="38"/>
        <v>5.4242669724048252E-2</v>
      </c>
      <c r="H101">
        <f t="shared" si="39"/>
        <v>3.3021090782688417E-2</v>
      </c>
      <c r="I101">
        <f t="shared" si="40"/>
        <v>0</v>
      </c>
      <c r="J101">
        <f t="shared" si="41"/>
        <v>0</v>
      </c>
      <c r="K101">
        <f t="shared" si="42"/>
        <v>0</v>
      </c>
      <c r="M101">
        <f>K93</f>
        <v>1.0902308784700609</v>
      </c>
    </row>
    <row r="102" spans="3:27" x14ac:dyDescent="0.25">
      <c r="C102">
        <f t="shared" si="34"/>
        <v>0.1391322307060221</v>
      </c>
      <c r="D102">
        <f t="shared" si="35"/>
        <v>8.3585576269457784E-2</v>
      </c>
      <c r="E102">
        <f t="shared" si="36"/>
        <v>0</v>
      </c>
      <c r="F102">
        <f t="shared" si="37"/>
        <v>0</v>
      </c>
      <c r="G102">
        <f t="shared" si="38"/>
        <v>9.857889498145013E-2</v>
      </c>
      <c r="H102">
        <f t="shared" si="39"/>
        <v>9.298926494942146E-2</v>
      </c>
      <c r="I102">
        <f t="shared" si="40"/>
        <v>0</v>
      </c>
      <c r="J102">
        <f t="shared" si="41"/>
        <v>0</v>
      </c>
      <c r="K102">
        <f t="shared" si="42"/>
        <v>0</v>
      </c>
    </row>
    <row r="104" spans="3:27" x14ac:dyDescent="0.25">
      <c r="C104">
        <f>C94/$C$93</f>
        <v>0.47700176994685017</v>
      </c>
      <c r="D104">
        <f>D94/$D$93</f>
        <v>0.28656528843271883</v>
      </c>
      <c r="E104">
        <f>E94/$E$93</f>
        <v>0</v>
      </c>
      <c r="F104">
        <f>F94/$F$93</f>
        <v>0</v>
      </c>
      <c r="G104">
        <f>G94/$G$93</f>
        <v>5.5826497957022049E-3</v>
      </c>
      <c r="H104">
        <f>H94/$H$93</f>
        <v>6.3855261752648093E-2</v>
      </c>
      <c r="I104">
        <f>I94/$I$93</f>
        <v>0</v>
      </c>
      <c r="J104">
        <f>J94/$J$93</f>
        <v>0</v>
      </c>
      <c r="K104">
        <f>K94/$K$93</f>
        <v>0</v>
      </c>
      <c r="L104" s="7">
        <f>SUM(C104:K104)</f>
        <v>0.83300496992791939</v>
      </c>
      <c r="M104" s="9" t="s">
        <v>46</v>
      </c>
      <c r="Z104" s="7"/>
      <c r="AA104" s="9"/>
    </row>
    <row r="105" spans="3:27" x14ac:dyDescent="0.25">
      <c r="C105">
        <f t="shared" ref="C105:C115" si="43">C95/$C$93</f>
        <v>0.47700176994685017</v>
      </c>
      <c r="D105">
        <f t="shared" ref="D105:D115" si="44">D95/$D$93</f>
        <v>0.28656528843271883</v>
      </c>
      <c r="E105">
        <f t="shared" ref="E105:E115" si="45">E95/$E$93</f>
        <v>0</v>
      </c>
      <c r="F105">
        <f t="shared" ref="F105:F115" si="46">F95/$F$93</f>
        <v>0</v>
      </c>
      <c r="G105">
        <f t="shared" ref="G105:G115" si="47">G95/$G$93</f>
        <v>5.5826497957022049E-3</v>
      </c>
      <c r="H105">
        <f t="shared" ref="H105:H115" si="48">H95/$H$93</f>
        <v>6.3855261752648093E-2</v>
      </c>
      <c r="I105">
        <f t="shared" ref="I105:I115" si="49">I95/$I$93</f>
        <v>0</v>
      </c>
      <c r="J105">
        <f t="shared" ref="J105:J115" si="50">J95/$J$93</f>
        <v>0</v>
      </c>
      <c r="K105">
        <f t="shared" ref="K105:K115" si="51">K95/$K$93</f>
        <v>0</v>
      </c>
      <c r="L105" s="7">
        <f t="shared" ref="L105:L112" si="52">SUM(C105:K105)</f>
        <v>0.83300496992791939</v>
      </c>
      <c r="Z105" s="7"/>
    </row>
    <row r="106" spans="3:27" x14ac:dyDescent="0.25">
      <c r="C106">
        <f t="shared" si="43"/>
        <v>0.47700176994685017</v>
      </c>
      <c r="D106">
        <f t="shared" si="44"/>
        <v>0.28656528843271883</v>
      </c>
      <c r="E106">
        <f t="shared" si="45"/>
        <v>0</v>
      </c>
      <c r="F106">
        <f t="shared" si="46"/>
        <v>0</v>
      </c>
      <c r="G106">
        <f t="shared" si="47"/>
        <v>5.5826497957022049E-3</v>
      </c>
      <c r="H106">
        <f t="shared" si="48"/>
        <v>6.3855261752648093E-2</v>
      </c>
      <c r="I106">
        <f t="shared" si="49"/>
        <v>0</v>
      </c>
      <c r="J106">
        <f t="shared" si="50"/>
        <v>0</v>
      </c>
      <c r="K106">
        <f t="shared" si="51"/>
        <v>0</v>
      </c>
      <c r="L106" s="7">
        <f t="shared" si="52"/>
        <v>0.83300496992791939</v>
      </c>
      <c r="Z106" s="7"/>
    </row>
    <row r="107" spans="3:27" x14ac:dyDescent="0.25">
      <c r="C107">
        <f t="shared" si="43"/>
        <v>0.47700176994685017</v>
      </c>
      <c r="D107">
        <f t="shared" si="44"/>
        <v>0.28656528843271883</v>
      </c>
      <c r="E107">
        <f t="shared" si="45"/>
        <v>0</v>
      </c>
      <c r="F107">
        <f t="shared" si="46"/>
        <v>0</v>
      </c>
      <c r="G107">
        <f t="shared" si="47"/>
        <v>5.5826497957022049E-3</v>
      </c>
      <c r="H107">
        <f t="shared" si="48"/>
        <v>6.3855261752648093E-2</v>
      </c>
      <c r="I107">
        <f t="shared" si="49"/>
        <v>0</v>
      </c>
      <c r="J107">
        <f t="shared" si="50"/>
        <v>0</v>
      </c>
      <c r="K107">
        <f t="shared" si="51"/>
        <v>0</v>
      </c>
      <c r="L107" s="7">
        <f t="shared" si="52"/>
        <v>0.83300496992791939</v>
      </c>
      <c r="Z107" s="7"/>
    </row>
    <row r="108" spans="3:27" x14ac:dyDescent="0.25">
      <c r="C108">
        <f t="shared" si="43"/>
        <v>0.19069297166915922</v>
      </c>
      <c r="D108">
        <f t="shared" si="44"/>
        <v>0.114561391322623</v>
      </c>
      <c r="E108">
        <f t="shared" si="45"/>
        <v>0</v>
      </c>
      <c r="F108">
        <f t="shared" si="46"/>
        <v>0</v>
      </c>
      <c r="G108">
        <f t="shared" si="47"/>
        <v>0.92209982131707813</v>
      </c>
      <c r="H108">
        <f t="shared" si="48"/>
        <v>7.0028885830329367E-3</v>
      </c>
      <c r="I108">
        <f t="shared" si="49"/>
        <v>0</v>
      </c>
      <c r="J108">
        <f t="shared" si="50"/>
        <v>0</v>
      </c>
      <c r="K108">
        <f t="shared" si="51"/>
        <v>0</v>
      </c>
      <c r="L108" s="7">
        <f t="shared" si="52"/>
        <v>1.2343570728918931</v>
      </c>
      <c r="Z108" s="7"/>
    </row>
    <row r="109" spans="3:27" x14ac:dyDescent="0.25">
      <c r="C109">
        <f t="shared" si="43"/>
        <v>0.58442880384910556</v>
      </c>
      <c r="D109">
        <f t="shared" si="44"/>
        <v>0.35110353733502686</v>
      </c>
      <c r="E109">
        <f t="shared" si="45"/>
        <v>0</v>
      </c>
      <c r="F109">
        <f t="shared" si="46"/>
        <v>0</v>
      </c>
      <c r="G109">
        <f t="shared" si="47"/>
        <v>0.31800897465650274</v>
      </c>
      <c r="H109">
        <f t="shared" si="48"/>
        <v>0.3170160945879022</v>
      </c>
      <c r="I109">
        <f t="shared" si="49"/>
        <v>0</v>
      </c>
      <c r="J109">
        <f t="shared" si="50"/>
        <v>0</v>
      </c>
      <c r="K109">
        <f t="shared" si="51"/>
        <v>0</v>
      </c>
      <c r="L109" s="7">
        <f t="shared" si="52"/>
        <v>1.5705574104285374</v>
      </c>
      <c r="Z109" s="7"/>
    </row>
    <row r="110" spans="3:27" x14ac:dyDescent="0.25">
      <c r="C110">
        <f t="shared" si="43"/>
        <v>0.50894307563876362</v>
      </c>
      <c r="D110">
        <f t="shared" si="44"/>
        <v>0.30575446141952084</v>
      </c>
      <c r="E110">
        <f t="shared" si="45"/>
        <v>0</v>
      </c>
      <c r="F110">
        <f t="shared" si="46"/>
        <v>0</v>
      </c>
      <c r="G110">
        <f t="shared" si="47"/>
        <v>0.16612745514861063</v>
      </c>
      <c r="H110">
        <f t="shared" si="48"/>
        <v>0.16727333572760933</v>
      </c>
      <c r="I110">
        <f t="shared" si="49"/>
        <v>0</v>
      </c>
      <c r="J110">
        <f t="shared" si="50"/>
        <v>0</v>
      </c>
      <c r="K110">
        <f t="shared" si="51"/>
        <v>0</v>
      </c>
      <c r="L110" s="7">
        <f t="shared" si="52"/>
        <v>1.1480983279345045</v>
      </c>
      <c r="Z110" s="7"/>
    </row>
    <row r="111" spans="3:27" x14ac:dyDescent="0.25">
      <c r="C111">
        <f t="shared" si="43"/>
        <v>0.50894307563876362</v>
      </c>
      <c r="D111">
        <f t="shared" si="44"/>
        <v>0.30575446141952084</v>
      </c>
      <c r="E111">
        <f t="shared" si="45"/>
        <v>0</v>
      </c>
      <c r="F111">
        <f t="shared" si="46"/>
        <v>0</v>
      </c>
      <c r="G111">
        <f t="shared" si="47"/>
        <v>0.16612745514861063</v>
      </c>
      <c r="H111">
        <f t="shared" si="48"/>
        <v>0.16727333572760933</v>
      </c>
      <c r="I111">
        <f t="shared" si="49"/>
        <v>0</v>
      </c>
      <c r="J111">
        <f t="shared" si="50"/>
        <v>0</v>
      </c>
      <c r="K111">
        <f t="shared" si="51"/>
        <v>0</v>
      </c>
      <c r="L111" s="7">
        <f t="shared" si="52"/>
        <v>1.1480983279345045</v>
      </c>
      <c r="Z111" s="7"/>
    </row>
    <row r="112" spans="3:27" x14ac:dyDescent="0.25">
      <c r="C112">
        <f t="shared" si="43"/>
        <v>0.16694933357475344</v>
      </c>
      <c r="D112">
        <f t="shared" si="44"/>
        <v>0.10029707842557939</v>
      </c>
      <c r="E112">
        <f t="shared" si="45"/>
        <v>0</v>
      </c>
      <c r="F112">
        <f t="shared" si="46"/>
        <v>0</v>
      </c>
      <c r="G112">
        <f t="shared" si="47"/>
        <v>0.30191472945458531</v>
      </c>
      <c r="H112">
        <f t="shared" si="48"/>
        <v>0.47105120292097774</v>
      </c>
      <c r="I112">
        <f t="shared" si="49"/>
        <v>0</v>
      </c>
      <c r="J112">
        <f t="shared" si="50"/>
        <v>0</v>
      </c>
      <c r="K112">
        <f t="shared" si="51"/>
        <v>0</v>
      </c>
      <c r="L112" s="7">
        <f t="shared" si="52"/>
        <v>1.0402123443758959</v>
      </c>
      <c r="Z112" s="7"/>
    </row>
    <row r="114" spans="1:13" x14ac:dyDescent="0.25">
      <c r="A114" t="s">
        <v>35</v>
      </c>
      <c r="B114" t="s">
        <v>51</v>
      </c>
      <c r="C114" t="s">
        <v>15</v>
      </c>
      <c r="D114" t="s">
        <v>16</v>
      </c>
      <c r="E114" t="s">
        <v>17</v>
      </c>
      <c r="F114" t="s">
        <v>18</v>
      </c>
      <c r="G114" t="s">
        <v>19</v>
      </c>
      <c r="I114" t="s">
        <v>15</v>
      </c>
      <c r="J114" t="s">
        <v>16</v>
      </c>
      <c r="K114" t="s">
        <v>17</v>
      </c>
      <c r="L114" t="s">
        <v>18</v>
      </c>
      <c r="M114" t="s">
        <v>19</v>
      </c>
    </row>
    <row r="115" spans="1:13" x14ac:dyDescent="0.25">
      <c r="B115">
        <f>J45*(1-LN(M93)-L104)</f>
        <v>0.37049566963518216</v>
      </c>
      <c r="C115">
        <v>0.86869286609482832</v>
      </c>
      <c r="D115">
        <v>0.37229515698819332</v>
      </c>
      <c r="E115">
        <v>0.32008624481428716</v>
      </c>
      <c r="F115">
        <v>1.9113225160977914</v>
      </c>
      <c r="G115">
        <v>0.41019881930035312</v>
      </c>
      <c r="I115">
        <f>C45*(B115-C115)</f>
        <v>0</v>
      </c>
      <c r="J115">
        <f>D45*(B115-D115)</f>
        <v>-1.7994873530111644E-3</v>
      </c>
      <c r="K115">
        <f>E45*(B115-E115)</f>
        <v>0.10081884964179</v>
      </c>
      <c r="L115">
        <f>F45*(B115-F115)</f>
        <v>0</v>
      </c>
      <c r="M115">
        <f>G45*(B115-G115)</f>
        <v>-3.9703149665170967E-2</v>
      </c>
    </row>
    <row r="116" spans="1:13" x14ac:dyDescent="0.25">
      <c r="B116">
        <f t="shared" ref="B116:B123" si="53">J46*(1-LN(M94)-L105)</f>
        <v>0.24731144765146351</v>
      </c>
      <c r="C116">
        <v>0.57986559057480003</v>
      </c>
      <c r="D116">
        <v>0.24851263260118747</v>
      </c>
      <c r="E116">
        <v>0.21366239626036646</v>
      </c>
      <c r="F116">
        <v>1.2758366078891836</v>
      </c>
      <c r="G116">
        <v>0.27381389889383484</v>
      </c>
      <c r="I116">
        <f t="shared" ref="I116:I123" si="54">C46*(B116-C116)</f>
        <v>-0.66510828584667303</v>
      </c>
      <c r="J116">
        <f t="shared" ref="J116:J123" si="55">D46*(B116-D116)</f>
        <v>0</v>
      </c>
      <c r="K116">
        <f t="shared" ref="K116:K123" si="56">E46*(B116-E116)</f>
        <v>3.3649051391097057E-2</v>
      </c>
      <c r="L116">
        <f t="shared" ref="L116:L123" si="57">F46*(B116-F116)</f>
        <v>0</v>
      </c>
      <c r="M116">
        <f t="shared" ref="M116:M123" si="58">G46*(B116-G116)</f>
        <v>-2.6502451242371328E-2</v>
      </c>
    </row>
    <row r="117" spans="1:13" x14ac:dyDescent="0.25">
      <c r="B117">
        <f t="shared" si="53"/>
        <v>0.12412722566774487</v>
      </c>
      <c r="C117">
        <v>0.29103831505477185</v>
      </c>
      <c r="D117">
        <v>0.12473010821418165</v>
      </c>
      <c r="E117">
        <v>0.10723854770644577</v>
      </c>
      <c r="F117">
        <v>0.64035069968057612</v>
      </c>
      <c r="G117">
        <v>0.13742897848731664</v>
      </c>
      <c r="I117">
        <f t="shared" si="54"/>
        <v>-0.16691108938702698</v>
      </c>
      <c r="J117">
        <f t="shared" si="55"/>
        <v>0</v>
      </c>
      <c r="K117">
        <f t="shared" si="56"/>
        <v>0</v>
      </c>
      <c r="L117">
        <f t="shared" si="57"/>
        <v>0</v>
      </c>
      <c r="M117">
        <f t="shared" si="58"/>
        <v>0</v>
      </c>
    </row>
    <row r="118" spans="1:13" x14ac:dyDescent="0.25">
      <c r="B118">
        <f>J48*(1-LN(M96)-L107)</f>
        <v>0</v>
      </c>
      <c r="C118">
        <v>0</v>
      </c>
      <c r="D118">
        <v>0</v>
      </c>
      <c r="E118">
        <v>0</v>
      </c>
      <c r="F118">
        <v>0</v>
      </c>
      <c r="G118">
        <v>0</v>
      </c>
      <c r="I118">
        <f t="shared" si="54"/>
        <v>0</v>
      </c>
      <c r="J118">
        <f t="shared" si="55"/>
        <v>0</v>
      </c>
      <c r="K118">
        <f t="shared" si="56"/>
        <v>0</v>
      </c>
      <c r="L118">
        <f t="shared" si="57"/>
        <v>0</v>
      </c>
      <c r="M118">
        <f t="shared" si="58"/>
        <v>0</v>
      </c>
    </row>
    <row r="119" spans="1:13" x14ac:dyDescent="0.25">
      <c r="B119">
        <f t="shared" si="53"/>
        <v>0.78997733233496614</v>
      </c>
      <c r="C119">
        <v>0.23079597157107862</v>
      </c>
      <c r="D119">
        <v>2.1328166609978148</v>
      </c>
      <c r="E119">
        <v>0.83683997308868852</v>
      </c>
      <c r="F119">
        <v>-0.80885193628729379</v>
      </c>
      <c r="G119">
        <v>0.67818577361434718</v>
      </c>
      <c r="I119">
        <f t="shared" si="54"/>
        <v>1.6775440822916627</v>
      </c>
      <c r="J119">
        <f t="shared" si="55"/>
        <v>0</v>
      </c>
      <c r="K119">
        <f t="shared" si="56"/>
        <v>-4.6862640753722373E-2</v>
      </c>
      <c r="L119">
        <f t="shared" si="57"/>
        <v>0</v>
      </c>
      <c r="M119">
        <f t="shared" si="58"/>
        <v>0.11179155872061897</v>
      </c>
    </row>
    <row r="120" spans="1:13" x14ac:dyDescent="0.25">
      <c r="B120">
        <f t="shared" si="53"/>
        <v>1.7567153059845724</v>
      </c>
      <c r="C120">
        <v>3.7787160727996172</v>
      </c>
      <c r="D120">
        <v>0.1110168610484404</v>
      </c>
      <c r="E120">
        <v>1.178326692612045</v>
      </c>
      <c r="F120">
        <v>0.4121623835818386</v>
      </c>
      <c r="G120">
        <v>2.6665318053010703</v>
      </c>
      <c r="I120">
        <f t="shared" si="54"/>
        <v>0</v>
      </c>
      <c r="J120">
        <f t="shared" si="55"/>
        <v>1.645698444936132</v>
      </c>
      <c r="K120">
        <f t="shared" si="56"/>
        <v>0</v>
      </c>
      <c r="L120">
        <f t="shared" si="57"/>
        <v>0</v>
      </c>
      <c r="M120">
        <f t="shared" si="58"/>
        <v>0</v>
      </c>
    </row>
    <row r="121" spans="1:13" x14ac:dyDescent="0.25">
      <c r="B121">
        <f t="shared" si="53"/>
        <v>-0.21126838485617458</v>
      </c>
      <c r="C121">
        <v>-0.1205933507319279</v>
      </c>
      <c r="D121">
        <v>-7.3477244316004789E-2</v>
      </c>
      <c r="E121">
        <v>4.8626560483975585E-3</v>
      </c>
      <c r="F121">
        <v>0.64024425008869057</v>
      </c>
      <c r="G121">
        <v>-7.5551092074209361E-2</v>
      </c>
      <c r="I121">
        <f t="shared" si="54"/>
        <v>0</v>
      </c>
      <c r="J121">
        <f t="shared" si="55"/>
        <v>0</v>
      </c>
      <c r="K121">
        <f t="shared" si="56"/>
        <v>-0.21613104090457214</v>
      </c>
      <c r="L121">
        <f t="shared" si="57"/>
        <v>0</v>
      </c>
      <c r="M121">
        <f t="shared" si="58"/>
        <v>0</v>
      </c>
    </row>
    <row r="122" spans="1:13" x14ac:dyDescent="0.25">
      <c r="B122">
        <f t="shared" si="53"/>
        <v>-0.15163304324851329</v>
      </c>
      <c r="C122">
        <v>-8.655311479503236E-2</v>
      </c>
      <c r="D122">
        <v>-5.2736608805596712E-2</v>
      </c>
      <c r="E122">
        <v>3.4900599793540859E-3</v>
      </c>
      <c r="F122">
        <v>0.4595206430408465</v>
      </c>
      <c r="G122">
        <v>-5.4225065523930339E-2</v>
      </c>
      <c r="I122">
        <f t="shared" si="54"/>
        <v>0</v>
      </c>
      <c r="J122">
        <f t="shared" si="55"/>
        <v>0</v>
      </c>
      <c r="K122">
        <f t="shared" si="56"/>
        <v>-0.15512310322786738</v>
      </c>
      <c r="L122">
        <f t="shared" si="57"/>
        <v>0</v>
      </c>
      <c r="M122">
        <f t="shared" si="58"/>
        <v>0</v>
      </c>
    </row>
    <row r="123" spans="1:13" x14ac:dyDescent="0.25">
      <c r="B123">
        <f t="shared" si="53"/>
        <v>-0.31094676276184896</v>
      </c>
      <c r="C123">
        <v>-0.48021957804106724</v>
      </c>
      <c r="D123">
        <v>1.7659516150876886</v>
      </c>
      <c r="E123">
        <v>1.1565768126568914</v>
      </c>
      <c r="F123">
        <v>0</v>
      </c>
      <c r="G123">
        <v>0.54247295123480688</v>
      </c>
      <c r="I123">
        <f t="shared" si="54"/>
        <v>0</v>
      </c>
      <c r="J123">
        <f t="shared" si="55"/>
        <v>0</v>
      </c>
      <c r="K123">
        <f t="shared" si="56"/>
        <v>0</v>
      </c>
      <c r="L123">
        <f t="shared" si="57"/>
        <v>-0.31094676276184896</v>
      </c>
      <c r="M123">
        <f t="shared" si="58"/>
        <v>0</v>
      </c>
    </row>
    <row r="129" spans="2:7" x14ac:dyDescent="0.25">
      <c r="C129" s="10" t="s">
        <v>15</v>
      </c>
      <c r="D129" s="10" t="s">
        <v>16</v>
      </c>
      <c r="E129" s="10" t="s">
        <v>17</v>
      </c>
      <c r="F129" s="10" t="s">
        <v>18</v>
      </c>
      <c r="G129" s="10" t="s">
        <v>19</v>
      </c>
    </row>
    <row r="130" spans="2:7" x14ac:dyDescent="0.25">
      <c r="B130" t="s">
        <v>29</v>
      </c>
      <c r="C130">
        <f>1-C57+LN(C57)-5*C56*(1-C59/C58+LN(C59/C58))</f>
        <v>0.88946473917153657</v>
      </c>
      <c r="D130">
        <f>1-D57+LN(D57)-5*D56*(1-D59/D58+LN(D59/D58))</f>
        <v>4.3813271890341086E-2</v>
      </c>
      <c r="E130">
        <f>1-E57+LN(E57)-5*E56*(1-E59/E58+LN(E59/E58))</f>
        <v>-0.12047295836382449</v>
      </c>
      <c r="F130">
        <f>1-F57+LN(F57)-5*F56*(1-F59/F58+LN(F59/F58))</f>
        <v>0.39151737652226726</v>
      </c>
      <c r="G130">
        <f>1-G57+LN(G57)-5*G56*(1-G59/G58+LN(G59/G58))</f>
        <v>5.2245657600434614E-4</v>
      </c>
    </row>
    <row r="131" spans="2:7" x14ac:dyDescent="0.25">
      <c r="B131" t="s">
        <v>52</v>
      </c>
      <c r="C131">
        <f>SUM(I115:I123)</f>
        <v>0.84552470705796279</v>
      </c>
      <c r="D131">
        <f t="shared" ref="D131:G131" si="59">SUM(J115:J123)</f>
        <v>1.6438989575831209</v>
      </c>
      <c r="E131">
        <f t="shared" si="59"/>
        <v>-0.2836488838532748</v>
      </c>
      <c r="F131">
        <f t="shared" si="59"/>
        <v>-0.31094676276184896</v>
      </c>
      <c r="G131">
        <f>SUM(M115:M123)</f>
        <v>4.5585957813076672E-2</v>
      </c>
    </row>
    <row r="133" spans="2:7" x14ac:dyDescent="0.25">
      <c r="B133" t="s">
        <v>53</v>
      </c>
      <c r="C133">
        <f>EXP(C131+C130)</f>
        <v>5.6688679755576601</v>
      </c>
      <c r="D133">
        <f t="shared" ref="D133:G133" si="60">EXP(D131+D130)</f>
        <v>5.4070963485893424</v>
      </c>
      <c r="E133">
        <f t="shared" si="60"/>
        <v>0.66756277898452299</v>
      </c>
      <c r="F133">
        <f t="shared" si="60"/>
        <v>1.0839053825749752</v>
      </c>
      <c r="G133">
        <f t="shared" si="60"/>
        <v>1.0471879350432345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BB114-B21A-4E9E-8E7B-B01FBA291F64}">
  <dimension ref="B1:AA128"/>
  <sheetViews>
    <sheetView topLeftCell="A88" workbookViewId="0">
      <selection activeCell="B113" sqref="B113"/>
    </sheetView>
  </sheetViews>
  <sheetFormatPr defaultRowHeight="15" x14ac:dyDescent="0.25"/>
  <cols>
    <col min="13" max="13" width="14" customWidth="1"/>
  </cols>
  <sheetData>
    <row r="1" spans="2:14" x14ac:dyDescent="0.25">
      <c r="B1" t="s">
        <v>11</v>
      </c>
      <c r="C1" s="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M1" t="s">
        <v>30</v>
      </c>
      <c r="N1" s="3">
        <v>298</v>
      </c>
    </row>
    <row r="2" spans="2:14" x14ac:dyDescent="0.25">
      <c r="B2" t="s">
        <v>0</v>
      </c>
      <c r="C2">
        <v>0.63249999999999995</v>
      </c>
      <c r="D2">
        <v>0.63249999999999995</v>
      </c>
      <c r="E2">
        <v>0.63249999999999995</v>
      </c>
      <c r="F2">
        <v>0.63249999999999995</v>
      </c>
      <c r="G2">
        <v>1.2302</v>
      </c>
      <c r="H2">
        <v>1.7048000000000001</v>
      </c>
      <c r="I2">
        <v>1.1434</v>
      </c>
      <c r="J2">
        <v>1.1434</v>
      </c>
      <c r="K2">
        <v>1.7334000000000001</v>
      </c>
    </row>
    <row r="3" spans="2:14" x14ac:dyDescent="0.25">
      <c r="B3" t="s">
        <v>1</v>
      </c>
      <c r="C3">
        <v>1.0608</v>
      </c>
      <c r="D3">
        <v>0.70809999999999995</v>
      </c>
      <c r="E3">
        <v>0.35539999999999999</v>
      </c>
      <c r="F3">
        <v>0</v>
      </c>
      <c r="G3">
        <v>0.89270000000000005</v>
      </c>
      <c r="H3">
        <v>1.67</v>
      </c>
      <c r="I3">
        <v>1.2495000000000001</v>
      </c>
      <c r="J3">
        <v>0.89680000000000004</v>
      </c>
      <c r="K3">
        <v>2.4561000000000002</v>
      </c>
    </row>
    <row r="5" spans="2:14" x14ac:dyDescent="0.25">
      <c r="B5" t="s">
        <v>12</v>
      </c>
    </row>
    <row r="6" spans="2:14" x14ac:dyDescent="0.25">
      <c r="B6" t="s">
        <v>11</v>
      </c>
      <c r="C6" s="1" t="s">
        <v>2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8</v>
      </c>
      <c r="J6" t="s">
        <v>9</v>
      </c>
      <c r="K6" t="s">
        <v>10</v>
      </c>
    </row>
    <row r="7" spans="2:14" x14ac:dyDescent="0.25">
      <c r="B7" s="1" t="s">
        <v>2</v>
      </c>
      <c r="C7">
        <v>0</v>
      </c>
      <c r="D7">
        <v>0</v>
      </c>
      <c r="E7">
        <v>0</v>
      </c>
      <c r="F7">
        <v>0</v>
      </c>
      <c r="G7">
        <v>2777</v>
      </c>
      <c r="H7">
        <v>433.6</v>
      </c>
      <c r="I7">
        <v>233.1</v>
      </c>
      <c r="J7">
        <v>233.1</v>
      </c>
      <c r="K7">
        <v>1391.3</v>
      </c>
    </row>
    <row r="8" spans="2:14" x14ac:dyDescent="0.25">
      <c r="B8" t="s">
        <v>3</v>
      </c>
      <c r="C8">
        <v>0</v>
      </c>
      <c r="D8">
        <v>0</v>
      </c>
      <c r="E8">
        <v>0</v>
      </c>
      <c r="F8">
        <v>0</v>
      </c>
      <c r="G8">
        <v>2777</v>
      </c>
      <c r="H8">
        <v>433.6</v>
      </c>
      <c r="I8">
        <v>233.1</v>
      </c>
      <c r="J8">
        <v>233.1</v>
      </c>
      <c r="K8">
        <v>1391.3</v>
      </c>
    </row>
    <row r="9" spans="2:14" x14ac:dyDescent="0.25">
      <c r="B9" t="s">
        <v>4</v>
      </c>
      <c r="C9">
        <v>0</v>
      </c>
      <c r="D9">
        <v>0</v>
      </c>
      <c r="E9">
        <v>0</v>
      </c>
      <c r="F9">
        <v>0</v>
      </c>
      <c r="G9">
        <v>2777</v>
      </c>
      <c r="H9">
        <v>433.6</v>
      </c>
      <c r="I9">
        <v>233.1</v>
      </c>
      <c r="J9">
        <v>233.1</v>
      </c>
      <c r="K9">
        <v>1391.3</v>
      </c>
    </row>
    <row r="10" spans="2:14" x14ac:dyDescent="0.25">
      <c r="B10" t="s">
        <v>5</v>
      </c>
      <c r="C10">
        <v>0</v>
      </c>
      <c r="D10">
        <v>0</v>
      </c>
      <c r="E10">
        <v>0</v>
      </c>
      <c r="F10">
        <v>0</v>
      </c>
      <c r="G10">
        <v>2777</v>
      </c>
      <c r="H10">
        <v>433.6</v>
      </c>
      <c r="I10">
        <v>233.1</v>
      </c>
      <c r="J10">
        <v>233.1</v>
      </c>
      <c r="K10">
        <v>1391.3</v>
      </c>
    </row>
    <row r="11" spans="2:14" x14ac:dyDescent="0.25">
      <c r="B11" t="s">
        <v>6</v>
      </c>
      <c r="C11">
        <v>1606</v>
      </c>
      <c r="D11">
        <v>1606</v>
      </c>
      <c r="E11">
        <v>1606</v>
      </c>
      <c r="F11">
        <v>1606</v>
      </c>
      <c r="G11">
        <v>0</v>
      </c>
      <c r="H11">
        <v>-250</v>
      </c>
      <c r="I11">
        <v>816.7</v>
      </c>
      <c r="J11">
        <v>816.7</v>
      </c>
      <c r="K11">
        <v>-801.9</v>
      </c>
    </row>
    <row r="12" spans="2:14" x14ac:dyDescent="0.25">
      <c r="B12" t="s">
        <v>7</v>
      </c>
      <c r="C12">
        <v>199</v>
      </c>
      <c r="D12">
        <v>199</v>
      </c>
      <c r="E12">
        <v>199</v>
      </c>
      <c r="F12">
        <v>199</v>
      </c>
      <c r="G12">
        <v>653.29999999999995</v>
      </c>
      <c r="H12">
        <v>0</v>
      </c>
      <c r="I12">
        <v>3645</v>
      </c>
      <c r="J12">
        <v>3645</v>
      </c>
      <c r="K12">
        <v>770.6</v>
      </c>
    </row>
    <row r="13" spans="2:14" x14ac:dyDescent="0.25">
      <c r="B13" t="s">
        <v>8</v>
      </c>
      <c r="C13">
        <v>-9.6539999999999999</v>
      </c>
      <c r="D13">
        <v>-9.6539999999999999</v>
      </c>
      <c r="E13">
        <v>-9.6539999999999999</v>
      </c>
      <c r="F13">
        <v>-9.6539999999999999</v>
      </c>
      <c r="G13">
        <v>650.9</v>
      </c>
      <c r="H13">
        <v>695.8</v>
      </c>
      <c r="I13">
        <v>0</v>
      </c>
      <c r="J13">
        <v>0</v>
      </c>
      <c r="K13">
        <v>433.20699999999999</v>
      </c>
    </row>
    <row r="14" spans="2:14" x14ac:dyDescent="0.25">
      <c r="B14" t="s">
        <v>9</v>
      </c>
      <c r="C14">
        <v>-9.6539999999999999</v>
      </c>
      <c r="D14">
        <v>-9.6539999999999999</v>
      </c>
      <c r="E14">
        <v>-9.6539999999999999</v>
      </c>
      <c r="F14">
        <v>-9.6539999999999999</v>
      </c>
      <c r="G14">
        <v>650.9</v>
      </c>
      <c r="H14">
        <v>695.8</v>
      </c>
      <c r="I14">
        <v>0</v>
      </c>
      <c r="J14">
        <v>0</v>
      </c>
      <c r="K14">
        <v>433.20699999999999</v>
      </c>
    </row>
    <row r="15" spans="2:14" x14ac:dyDescent="0.25">
      <c r="B15" t="s">
        <v>10</v>
      </c>
      <c r="C15">
        <v>-17.253</v>
      </c>
      <c r="D15">
        <v>-17.253</v>
      </c>
      <c r="E15">
        <v>-17.253</v>
      </c>
      <c r="F15">
        <v>-17.253</v>
      </c>
      <c r="G15">
        <v>1460</v>
      </c>
      <c r="H15">
        <v>190.5</v>
      </c>
      <c r="I15">
        <v>177.66499999999999</v>
      </c>
      <c r="J15">
        <v>177.66499999999999</v>
      </c>
      <c r="K15">
        <v>0</v>
      </c>
    </row>
    <row r="17" spans="2:11" x14ac:dyDescent="0.25">
      <c r="B17" t="s">
        <v>13</v>
      </c>
    </row>
    <row r="18" spans="2:11" x14ac:dyDescent="0.25">
      <c r="B18" t="s">
        <v>11</v>
      </c>
      <c r="C18" s="1" t="s">
        <v>2</v>
      </c>
      <c r="D18" t="s">
        <v>3</v>
      </c>
      <c r="E18" t="s">
        <v>4</v>
      </c>
      <c r="F18" t="s">
        <v>5</v>
      </c>
      <c r="G18" t="s">
        <v>6</v>
      </c>
      <c r="H18" t="s">
        <v>7</v>
      </c>
      <c r="I18" t="s">
        <v>8</v>
      </c>
      <c r="J18" t="s">
        <v>9</v>
      </c>
      <c r="K18" t="s">
        <v>10</v>
      </c>
    </row>
    <row r="19" spans="2:11" x14ac:dyDescent="0.25">
      <c r="B19" s="1" t="s">
        <v>2</v>
      </c>
      <c r="C19">
        <v>0</v>
      </c>
      <c r="D19">
        <v>0</v>
      </c>
      <c r="E19">
        <v>0</v>
      </c>
      <c r="F19">
        <v>0</v>
      </c>
      <c r="G19">
        <v>-4.6740000000000004</v>
      </c>
      <c r="H19">
        <v>0.14729999999999999</v>
      </c>
      <c r="I19">
        <v>-0.3155</v>
      </c>
      <c r="J19">
        <v>-0.3155</v>
      </c>
      <c r="K19">
        <v>-3.6156000000000001</v>
      </c>
    </row>
    <row r="20" spans="2:11" x14ac:dyDescent="0.25">
      <c r="B20" t="s">
        <v>3</v>
      </c>
      <c r="C20">
        <v>0</v>
      </c>
      <c r="D20">
        <v>0</v>
      </c>
      <c r="E20">
        <v>0</v>
      </c>
      <c r="F20">
        <v>0</v>
      </c>
      <c r="G20">
        <v>-4.6740000000000004</v>
      </c>
      <c r="H20">
        <v>0.14729999999999999</v>
      </c>
      <c r="I20">
        <v>-0.3155</v>
      </c>
      <c r="J20">
        <v>-0.3155</v>
      </c>
      <c r="K20">
        <v>-3.6156000000000001</v>
      </c>
    </row>
    <row r="21" spans="2:11" x14ac:dyDescent="0.25">
      <c r="B21" t="s">
        <v>4</v>
      </c>
      <c r="C21">
        <v>0</v>
      </c>
      <c r="D21">
        <v>0</v>
      </c>
      <c r="E21">
        <v>0</v>
      </c>
      <c r="F21">
        <v>0</v>
      </c>
      <c r="G21">
        <v>-4.6740000000000004</v>
      </c>
      <c r="H21">
        <v>0.14729999999999999</v>
      </c>
      <c r="I21">
        <v>-0.3155</v>
      </c>
      <c r="J21">
        <v>-0.3155</v>
      </c>
      <c r="K21">
        <v>-3.6156000000000001</v>
      </c>
    </row>
    <row r="22" spans="2:11" x14ac:dyDescent="0.25">
      <c r="B22" t="s">
        <v>5</v>
      </c>
      <c r="C22">
        <v>0</v>
      </c>
      <c r="D22">
        <v>0</v>
      </c>
      <c r="E22">
        <v>0</v>
      </c>
      <c r="F22">
        <v>0</v>
      </c>
      <c r="G22">
        <v>-4.6740000000000004</v>
      </c>
      <c r="H22">
        <v>0.14729999999999999</v>
      </c>
      <c r="I22">
        <v>-0.3155</v>
      </c>
      <c r="J22">
        <v>-0.3155</v>
      </c>
      <c r="K22">
        <v>-3.6156000000000001</v>
      </c>
    </row>
    <row r="23" spans="2:11" x14ac:dyDescent="0.25">
      <c r="B23" t="s">
        <v>6</v>
      </c>
      <c r="C23">
        <v>-4.7460000000000004</v>
      </c>
      <c r="D23">
        <v>-4.7460000000000004</v>
      </c>
      <c r="E23">
        <v>-4.7460000000000004</v>
      </c>
      <c r="F23">
        <v>-4.7460000000000004</v>
      </c>
      <c r="G23">
        <v>0</v>
      </c>
      <c r="H23">
        <v>2.8570000000000002</v>
      </c>
      <c r="I23">
        <v>-5.0919999999999996</v>
      </c>
      <c r="J23">
        <v>-5.0919999999999996</v>
      </c>
      <c r="K23">
        <v>3.8239999999999998</v>
      </c>
    </row>
    <row r="24" spans="2:11" x14ac:dyDescent="0.25">
      <c r="B24" t="s">
        <v>7</v>
      </c>
      <c r="C24">
        <v>-0.87090000000000001</v>
      </c>
      <c r="D24">
        <v>-0.87090000000000001</v>
      </c>
      <c r="E24">
        <v>-0.87090000000000001</v>
      </c>
      <c r="F24">
        <v>-0.87090000000000001</v>
      </c>
      <c r="G24">
        <v>-1.4119999999999999</v>
      </c>
      <c r="H24">
        <v>0</v>
      </c>
      <c r="I24">
        <v>-26.91</v>
      </c>
      <c r="J24">
        <v>-26.91</v>
      </c>
      <c r="K24">
        <v>-0.58730000000000004</v>
      </c>
    </row>
    <row r="25" spans="2:11" x14ac:dyDescent="0.25">
      <c r="B25" t="s">
        <v>8</v>
      </c>
      <c r="C25">
        <v>-3.2419999999999997E-2</v>
      </c>
      <c r="D25">
        <v>-3.2419999999999997E-2</v>
      </c>
      <c r="E25">
        <v>-3.2419999999999997E-2</v>
      </c>
      <c r="F25">
        <v>-3.2419999999999997E-2</v>
      </c>
      <c r="G25">
        <v>-0.71319999999999995</v>
      </c>
      <c r="H25">
        <v>-0.96189999999999998</v>
      </c>
      <c r="I25">
        <v>0</v>
      </c>
      <c r="J25">
        <v>0</v>
      </c>
      <c r="K25">
        <v>-0.60527600000000004</v>
      </c>
    </row>
    <row r="26" spans="2:11" x14ac:dyDescent="0.25">
      <c r="B26" t="s">
        <v>9</v>
      </c>
      <c r="C26">
        <v>-3.2419999999999997E-2</v>
      </c>
      <c r="D26">
        <v>-3.2419999999999997E-2</v>
      </c>
      <c r="E26">
        <v>-3.2419999999999997E-2</v>
      </c>
      <c r="F26">
        <v>-3.2419999999999997E-2</v>
      </c>
      <c r="G26">
        <v>-0.71319999999999995</v>
      </c>
      <c r="H26">
        <v>-0.96189999999999998</v>
      </c>
      <c r="I26">
        <v>0</v>
      </c>
      <c r="J26">
        <v>0</v>
      </c>
      <c r="K26">
        <v>-0.60527600000000004</v>
      </c>
    </row>
    <row r="27" spans="2:11" x14ac:dyDescent="0.25">
      <c r="B27" t="s">
        <v>10</v>
      </c>
      <c r="C27">
        <v>0.83889999999999998</v>
      </c>
      <c r="D27">
        <v>0.83889999999999998</v>
      </c>
      <c r="E27">
        <v>0.83889999999999998</v>
      </c>
      <c r="F27">
        <v>0.83889999999999998</v>
      </c>
      <c r="G27">
        <v>-8.673</v>
      </c>
      <c r="H27">
        <v>-3.669</v>
      </c>
      <c r="I27">
        <v>-3.72906</v>
      </c>
      <c r="J27">
        <v>-3.72906</v>
      </c>
      <c r="K27">
        <v>0</v>
      </c>
    </row>
    <row r="29" spans="2:11" x14ac:dyDescent="0.25">
      <c r="B29" t="s">
        <v>14</v>
      </c>
    </row>
    <row r="30" spans="2:11" x14ac:dyDescent="0.25">
      <c r="B30" t="s">
        <v>11</v>
      </c>
      <c r="C30" s="1" t="s">
        <v>2</v>
      </c>
      <c r="D30" t="s">
        <v>3</v>
      </c>
      <c r="E30" t="s">
        <v>4</v>
      </c>
      <c r="F30" t="s">
        <v>5</v>
      </c>
      <c r="G30" t="s">
        <v>6</v>
      </c>
      <c r="H30" t="s">
        <v>7</v>
      </c>
      <c r="I30" t="s">
        <v>8</v>
      </c>
      <c r="J30" t="s">
        <v>9</v>
      </c>
      <c r="K30" t="s">
        <v>10</v>
      </c>
    </row>
    <row r="31" spans="2:11" x14ac:dyDescent="0.25">
      <c r="B31" s="1" t="s">
        <v>2</v>
      </c>
      <c r="C31">
        <v>0</v>
      </c>
      <c r="D31">
        <v>0</v>
      </c>
      <c r="E31">
        <v>0</v>
      </c>
      <c r="F31">
        <v>0</v>
      </c>
      <c r="G31">
        <v>1.5510000000000001E-3</v>
      </c>
      <c r="H31">
        <v>0</v>
      </c>
      <c r="I31">
        <v>0</v>
      </c>
      <c r="J31">
        <v>0</v>
      </c>
      <c r="K31">
        <v>1.1440000000000001E-3</v>
      </c>
    </row>
    <row r="32" spans="2:11" x14ac:dyDescent="0.25">
      <c r="B32" t="s">
        <v>3</v>
      </c>
      <c r="C32">
        <v>0</v>
      </c>
      <c r="D32">
        <v>0</v>
      </c>
      <c r="E32">
        <v>0</v>
      </c>
      <c r="F32">
        <v>0</v>
      </c>
      <c r="G32">
        <v>1.5510000000000001E-3</v>
      </c>
      <c r="H32">
        <v>0</v>
      </c>
      <c r="I32">
        <v>0</v>
      </c>
      <c r="J32">
        <v>0</v>
      </c>
      <c r="K32">
        <v>1.1440000000000001E-3</v>
      </c>
    </row>
    <row r="33" spans="2:11" x14ac:dyDescent="0.25">
      <c r="B33" t="s">
        <v>4</v>
      </c>
      <c r="C33">
        <v>0</v>
      </c>
      <c r="D33">
        <v>0</v>
      </c>
      <c r="E33">
        <v>0</v>
      </c>
      <c r="F33">
        <v>0</v>
      </c>
      <c r="G33">
        <v>1.5510000000000001E-3</v>
      </c>
      <c r="H33">
        <v>0</v>
      </c>
      <c r="I33">
        <v>0</v>
      </c>
      <c r="J33">
        <v>0</v>
      </c>
      <c r="K33">
        <v>1.1440000000000001E-3</v>
      </c>
    </row>
    <row r="34" spans="2:11" x14ac:dyDescent="0.25">
      <c r="B34" t="s">
        <v>5</v>
      </c>
      <c r="C34">
        <v>0</v>
      </c>
      <c r="D34">
        <v>0</v>
      </c>
      <c r="E34">
        <v>0</v>
      </c>
      <c r="F34">
        <v>0</v>
      </c>
      <c r="G34">
        <v>1.5510000000000001E-3</v>
      </c>
      <c r="H34">
        <v>0</v>
      </c>
      <c r="I34">
        <v>0</v>
      </c>
      <c r="J34">
        <v>0</v>
      </c>
      <c r="K34">
        <v>1.1440000000000001E-3</v>
      </c>
    </row>
    <row r="35" spans="2:11" x14ac:dyDescent="0.25">
      <c r="B35" t="s">
        <v>6</v>
      </c>
      <c r="C35" s="2">
        <v>9.1810000000000004E-4</v>
      </c>
      <c r="D35" s="2">
        <v>9.1810000000000004E-4</v>
      </c>
      <c r="E35" s="2">
        <v>9.1810000000000004E-4</v>
      </c>
      <c r="F35" s="2">
        <v>9.1810000000000004E-4</v>
      </c>
      <c r="G35">
        <v>0</v>
      </c>
      <c r="H35">
        <v>6.0219999999999996E-3</v>
      </c>
      <c r="I35">
        <v>6.0650000000000001E-3</v>
      </c>
      <c r="J35">
        <v>6.0650000000000001E-3</v>
      </c>
      <c r="K35">
        <v>-7.5139999999999998E-3</v>
      </c>
    </row>
    <row r="36" spans="2:11" x14ac:dyDescent="0.25">
      <c r="B36" t="s">
        <v>7</v>
      </c>
      <c r="C36">
        <v>0</v>
      </c>
      <c r="D36">
        <v>0</v>
      </c>
      <c r="E36">
        <v>0</v>
      </c>
      <c r="F36">
        <v>0</v>
      </c>
      <c r="G36" s="2">
        <v>9.5399999999999999E-4</v>
      </c>
      <c r="H36">
        <v>0</v>
      </c>
      <c r="I36">
        <v>4.7570000000000001E-2</v>
      </c>
      <c r="J36">
        <v>4.7570000000000001E-2</v>
      </c>
      <c r="K36">
        <v>-3.2520000000000001E-3</v>
      </c>
    </row>
    <row r="37" spans="2:11" x14ac:dyDescent="0.25">
      <c r="B37" t="s">
        <v>8</v>
      </c>
      <c r="C37">
        <v>0</v>
      </c>
      <c r="D37">
        <v>0</v>
      </c>
      <c r="E37">
        <v>0</v>
      </c>
      <c r="F37">
        <v>0</v>
      </c>
      <c r="G37" s="2">
        <v>8.1499999999999997E-4</v>
      </c>
      <c r="H37">
        <v>-2.4620000000000002E-3</v>
      </c>
      <c r="I37">
        <v>0</v>
      </c>
      <c r="J37">
        <v>0</v>
      </c>
      <c r="K37" s="2">
        <v>-9.1399999999999999E-4</v>
      </c>
    </row>
    <row r="38" spans="2:11" x14ac:dyDescent="0.25">
      <c r="B38" t="s">
        <v>9</v>
      </c>
      <c r="C38">
        <v>0</v>
      </c>
      <c r="D38">
        <v>0</v>
      </c>
      <c r="E38">
        <v>0</v>
      </c>
      <c r="F38">
        <v>0</v>
      </c>
      <c r="G38" s="2">
        <v>8.1499999999999997E-4</v>
      </c>
      <c r="H38">
        <v>-2.4620000000000002E-3</v>
      </c>
      <c r="I38">
        <v>0</v>
      </c>
      <c r="J38">
        <v>0</v>
      </c>
      <c r="K38" s="2">
        <v>-9.1399999999999999E-4</v>
      </c>
    </row>
    <row r="39" spans="2:11" x14ac:dyDescent="0.25">
      <c r="B39" t="s">
        <v>10</v>
      </c>
      <c r="C39" s="2">
        <v>9.0209999999999997E-4</v>
      </c>
      <c r="D39" s="2">
        <v>9.0209999999999997E-4</v>
      </c>
      <c r="E39" s="2">
        <v>9.0209999999999997E-4</v>
      </c>
      <c r="F39" s="2">
        <v>9.0209999999999997E-4</v>
      </c>
      <c r="G39">
        <v>1.6410000000000001E-2</v>
      </c>
      <c r="H39">
        <v>8.8380000000000004E-3</v>
      </c>
      <c r="I39">
        <v>1.0763E-2</v>
      </c>
      <c r="J39">
        <v>1.0763E-2</v>
      </c>
      <c r="K39">
        <v>0</v>
      </c>
    </row>
    <row r="40" spans="2:11" x14ac:dyDescent="0.25">
      <c r="C40" s="10" t="s">
        <v>15</v>
      </c>
      <c r="D40" s="10" t="s">
        <v>16</v>
      </c>
      <c r="E40" s="10" t="s">
        <v>17</v>
      </c>
      <c r="F40" s="10" t="s">
        <v>18</v>
      </c>
      <c r="G40" s="10" t="s">
        <v>19</v>
      </c>
    </row>
    <row r="41" spans="2:11" x14ac:dyDescent="0.25">
      <c r="B41" s="6" t="s">
        <v>23</v>
      </c>
      <c r="C41" s="4">
        <v>1</v>
      </c>
      <c r="D41" s="4">
        <v>0</v>
      </c>
      <c r="E41" s="4">
        <v>0</v>
      </c>
      <c r="F41" s="4">
        <v>0</v>
      </c>
      <c r="G41" s="5">
        <v>0</v>
      </c>
    </row>
    <row r="42" spans="2:11" x14ac:dyDescent="0.25">
      <c r="C42" t="s">
        <v>15</v>
      </c>
      <c r="D42" t="s">
        <v>16</v>
      </c>
      <c r="E42" t="s">
        <v>17</v>
      </c>
      <c r="F42" t="s">
        <v>18</v>
      </c>
      <c r="G42" t="s">
        <v>19</v>
      </c>
      <c r="I42" t="s">
        <v>0</v>
      </c>
      <c r="J42" t="s">
        <v>1</v>
      </c>
    </row>
    <row r="43" spans="2:11" x14ac:dyDescent="0.25">
      <c r="B43" s="1" t="s">
        <v>2</v>
      </c>
      <c r="C43">
        <v>0</v>
      </c>
      <c r="D43">
        <v>1</v>
      </c>
      <c r="E43">
        <v>2</v>
      </c>
      <c r="F43">
        <v>0</v>
      </c>
      <c r="G43">
        <v>1</v>
      </c>
      <c r="I43">
        <v>0.63249999999999995</v>
      </c>
      <c r="J43">
        <v>1.0608</v>
      </c>
    </row>
    <row r="44" spans="2:11" x14ac:dyDescent="0.25">
      <c r="B44" t="s">
        <v>3</v>
      </c>
      <c r="C44">
        <v>2</v>
      </c>
      <c r="D44">
        <v>0</v>
      </c>
      <c r="E44">
        <v>1</v>
      </c>
      <c r="F44">
        <v>0</v>
      </c>
      <c r="G44">
        <v>1</v>
      </c>
      <c r="I44">
        <v>0.63249999999999995</v>
      </c>
      <c r="J44">
        <v>0.70809999999999995</v>
      </c>
    </row>
    <row r="45" spans="2:11" x14ac:dyDescent="0.25">
      <c r="B45" t="s">
        <v>4</v>
      </c>
      <c r="C45">
        <v>1</v>
      </c>
      <c r="D45">
        <v>0</v>
      </c>
      <c r="E45">
        <v>0</v>
      </c>
      <c r="F45">
        <v>0</v>
      </c>
      <c r="G45">
        <v>0</v>
      </c>
      <c r="I45">
        <v>0.63249999999999995</v>
      </c>
      <c r="J45">
        <v>0.35539999999999999</v>
      </c>
    </row>
    <row r="46" spans="2:11" x14ac:dyDescent="0.25">
      <c r="B46" t="s">
        <v>5</v>
      </c>
      <c r="C46">
        <v>0</v>
      </c>
      <c r="D46">
        <v>0</v>
      </c>
      <c r="E46">
        <v>1</v>
      </c>
      <c r="F46">
        <v>0</v>
      </c>
      <c r="G46">
        <v>0</v>
      </c>
      <c r="I46">
        <v>0.63249999999999995</v>
      </c>
      <c r="J46">
        <v>0</v>
      </c>
    </row>
    <row r="47" spans="2:11" x14ac:dyDescent="0.25">
      <c r="B47" t="s">
        <v>6</v>
      </c>
      <c r="C47">
        <v>3</v>
      </c>
      <c r="D47">
        <v>0</v>
      </c>
      <c r="E47">
        <v>1</v>
      </c>
      <c r="F47">
        <v>0</v>
      </c>
      <c r="G47">
        <v>1</v>
      </c>
      <c r="I47">
        <v>1.2302</v>
      </c>
      <c r="J47">
        <v>0.89270000000000005</v>
      </c>
    </row>
    <row r="48" spans="2:11" x14ac:dyDescent="0.25">
      <c r="B48" t="s">
        <v>7</v>
      </c>
      <c r="C48">
        <v>0</v>
      </c>
      <c r="D48">
        <v>1</v>
      </c>
      <c r="E48">
        <v>0</v>
      </c>
      <c r="F48">
        <v>0</v>
      </c>
      <c r="G48">
        <v>0</v>
      </c>
      <c r="I48">
        <v>1.7048000000000001</v>
      </c>
      <c r="J48">
        <v>1.67</v>
      </c>
    </row>
    <row r="49" spans="2:11" x14ac:dyDescent="0.25">
      <c r="B49" t="s">
        <v>8</v>
      </c>
      <c r="C49">
        <v>0</v>
      </c>
      <c r="D49">
        <v>0</v>
      </c>
      <c r="E49">
        <v>1</v>
      </c>
      <c r="F49">
        <v>0</v>
      </c>
      <c r="G49">
        <v>0</v>
      </c>
      <c r="I49">
        <v>1.1434</v>
      </c>
      <c r="J49">
        <v>1.2495000000000001</v>
      </c>
    </row>
    <row r="50" spans="2:11" x14ac:dyDescent="0.25">
      <c r="B50" t="s">
        <v>9</v>
      </c>
      <c r="C50">
        <v>0</v>
      </c>
      <c r="D50">
        <v>0</v>
      </c>
      <c r="E50">
        <v>1</v>
      </c>
      <c r="F50">
        <v>0</v>
      </c>
      <c r="G50">
        <v>0</v>
      </c>
      <c r="I50">
        <v>1.1434</v>
      </c>
      <c r="J50">
        <v>0.89680000000000004</v>
      </c>
    </row>
    <row r="51" spans="2:11" x14ac:dyDescent="0.25">
      <c r="B51" t="s">
        <v>10</v>
      </c>
      <c r="C51">
        <v>0</v>
      </c>
      <c r="D51">
        <v>0</v>
      </c>
      <c r="E51">
        <v>0</v>
      </c>
      <c r="F51">
        <v>1</v>
      </c>
      <c r="G51">
        <v>0</v>
      </c>
      <c r="I51">
        <v>1.7334000000000001</v>
      </c>
      <c r="J51">
        <v>2.4561000000000002</v>
      </c>
    </row>
    <row r="53" spans="2:11" x14ac:dyDescent="0.25">
      <c r="B53" t="s">
        <v>20</v>
      </c>
      <c r="C53">
        <f>C43*$I$43+C44*$I$44+C45*$I$45+C46*$I$46+C47*$I$47+C48*$I$48+C49*$I$49+C50*$I$50+C51*$I$51</f>
        <v>5.5880999999999998</v>
      </c>
      <c r="D53">
        <f t="shared" ref="D53:G53" si="0">D43*$I$43+D44*$I$44+D45*$I$45+D46*$I$46+D47*$I$47+D48*$I$48+D49*$I$49+D50*$I$50+D51*$I$51</f>
        <v>2.3372999999999999</v>
      </c>
      <c r="E53">
        <f t="shared" si="0"/>
        <v>6.0469999999999997</v>
      </c>
      <c r="F53">
        <f t="shared" si="0"/>
        <v>1.7334000000000001</v>
      </c>
      <c r="G53">
        <f>G43*$I$43+G44*$I$44+G45*$I$45+G46*$I$46+G47*$I$47+G48*$I$48+G49*$I$49+G50*$I$50+G51*$I$51</f>
        <v>2.4951999999999996</v>
      </c>
      <c r="I53">
        <f>C53^(3/4)*$C$41+D53^(3/4)*$D$41+E53^(3/4)*$E$41+F53^(3/4)*$F$41+G53^(3/4)*$G$41</f>
        <v>3.6345289038437887</v>
      </c>
      <c r="J53" t="s">
        <v>26</v>
      </c>
    </row>
    <row r="54" spans="2:11" x14ac:dyDescent="0.25">
      <c r="B54" t="s">
        <v>21</v>
      </c>
      <c r="C54">
        <f>C43*$J$43+C44*$J$44+C45*$J$45+C46*$J$46+C47*$J$47+C48*$J$48+C49*$J$49+C50*$J$50+C51*$J$51</f>
        <v>4.4497</v>
      </c>
      <c r="D54">
        <f t="shared" ref="D54:G54" si="1">D43*$J$43+D44*$J$44+D45*$J$45+D46*$J$46+D47*$J$47+D48*$J$48+D49*$J$49+D50*$J$50+D51*$J$51</f>
        <v>2.7307999999999999</v>
      </c>
      <c r="E54">
        <f t="shared" si="1"/>
        <v>5.8686999999999996</v>
      </c>
      <c r="F54">
        <f t="shared" si="1"/>
        <v>2.4561000000000002</v>
      </c>
      <c r="G54">
        <f t="shared" si="1"/>
        <v>2.6616</v>
      </c>
      <c r="I54">
        <f>C54*$C$41+D54*$D$41+E54*$E$41+F54*$F$41+G54*$G$41</f>
        <v>4.4497</v>
      </c>
      <c r="J54" t="s">
        <v>27</v>
      </c>
    </row>
    <row r="55" spans="2:11" x14ac:dyDescent="0.25">
      <c r="B55" t="s">
        <v>22</v>
      </c>
      <c r="C55">
        <f>C53^(3/4)/$I$53</f>
        <v>1</v>
      </c>
      <c r="D55">
        <f t="shared" ref="D55:G55" si="2">D53^(3/4)/$I$53</f>
        <v>0.52010103418165177</v>
      </c>
      <c r="E55">
        <f t="shared" si="2"/>
        <v>1.060979150273984</v>
      </c>
      <c r="F55">
        <f t="shared" si="2"/>
        <v>0.41564826040444602</v>
      </c>
      <c r="G55">
        <f t="shared" si="2"/>
        <v>0.54623672342521512</v>
      </c>
      <c r="I55">
        <f>C53*C41+D53*D41+E53*E41+F53*F41+G53*G41</f>
        <v>5.5880999999999998</v>
      </c>
      <c r="J55" t="s">
        <v>28</v>
      </c>
    </row>
    <row r="56" spans="2:11" x14ac:dyDescent="0.25">
      <c r="B56" t="s">
        <v>24</v>
      </c>
      <c r="C56">
        <f>C54/$I$54</f>
        <v>1</v>
      </c>
      <c r="D56">
        <f t="shared" ref="D56:G56" si="3">D54/$I$54</f>
        <v>0.61370429467155085</v>
      </c>
      <c r="E56">
        <f t="shared" si="3"/>
        <v>1.318897903229431</v>
      </c>
      <c r="F56">
        <f t="shared" si="3"/>
        <v>0.55196979571656524</v>
      </c>
      <c r="G56">
        <f t="shared" si="3"/>
        <v>0.59815268445063707</v>
      </c>
    </row>
    <row r="57" spans="2:11" x14ac:dyDescent="0.25">
      <c r="B57" t="s">
        <v>25</v>
      </c>
      <c r="C57">
        <f>C53/$I$55</f>
        <v>1</v>
      </c>
      <c r="D57">
        <f t="shared" ref="D57:G57" si="4">D53/$I$55</f>
        <v>0.41826381059751971</v>
      </c>
      <c r="E57">
        <f t="shared" si="4"/>
        <v>1.0821209355594925</v>
      </c>
      <c r="F57">
        <f t="shared" si="4"/>
        <v>0.31019487840231924</v>
      </c>
      <c r="G57">
        <f t="shared" si="4"/>
        <v>0.44652028417530104</v>
      </c>
    </row>
    <row r="59" spans="2:11" x14ac:dyDescent="0.25">
      <c r="B59" t="s">
        <v>36</v>
      </c>
      <c r="C59">
        <f>EXP(-(C7+C19*$N$1+C31*$N$1^2)/$N$1)</f>
        <v>1</v>
      </c>
      <c r="D59">
        <f t="shared" ref="D59:K59" si="5">EXP(-(D7+D19*$N$1+D31*$N$1^2)/$N$1)</f>
        <v>1</v>
      </c>
      <c r="E59">
        <f t="shared" si="5"/>
        <v>1</v>
      </c>
      <c r="F59">
        <f t="shared" si="5"/>
        <v>1</v>
      </c>
      <c r="G59">
        <f t="shared" si="5"/>
        <v>6.0542792294745766E-3</v>
      </c>
      <c r="H59">
        <f t="shared" si="5"/>
        <v>0.201425930237565</v>
      </c>
      <c r="I59">
        <f t="shared" si="5"/>
        <v>0.62705892399543417</v>
      </c>
      <c r="J59">
        <f t="shared" si="5"/>
        <v>0.62705892399543417</v>
      </c>
      <c r="K59">
        <f t="shared" si="5"/>
        <v>0.24805520759809613</v>
      </c>
    </row>
    <row r="60" spans="2:11" x14ac:dyDescent="0.25">
      <c r="C60">
        <f t="shared" ref="C60:K67" si="6">EXP(-(C8+C20*$N$1+C32*$N$1^2)/$N$1)</f>
        <v>1</v>
      </c>
      <c r="D60">
        <f t="shared" si="6"/>
        <v>1</v>
      </c>
      <c r="E60">
        <f t="shared" si="6"/>
        <v>1</v>
      </c>
      <c r="F60">
        <f t="shared" si="6"/>
        <v>1</v>
      </c>
      <c r="G60">
        <f t="shared" si="6"/>
        <v>6.0542792294745766E-3</v>
      </c>
      <c r="H60">
        <f t="shared" si="6"/>
        <v>0.201425930237565</v>
      </c>
      <c r="I60">
        <f t="shared" si="6"/>
        <v>0.62705892399543417</v>
      </c>
      <c r="J60">
        <f t="shared" si="6"/>
        <v>0.62705892399543417</v>
      </c>
      <c r="K60">
        <f t="shared" si="6"/>
        <v>0.24805520759809613</v>
      </c>
    </row>
    <row r="61" spans="2:11" x14ac:dyDescent="0.25">
      <c r="C61">
        <f t="shared" si="6"/>
        <v>1</v>
      </c>
      <c r="D61">
        <f t="shared" si="6"/>
        <v>1</v>
      </c>
      <c r="E61">
        <f t="shared" si="6"/>
        <v>1</v>
      </c>
      <c r="F61">
        <f t="shared" si="6"/>
        <v>1</v>
      </c>
      <c r="G61">
        <f t="shared" si="6"/>
        <v>6.0542792294745766E-3</v>
      </c>
      <c r="H61">
        <f t="shared" si="6"/>
        <v>0.201425930237565</v>
      </c>
      <c r="I61">
        <f t="shared" si="6"/>
        <v>0.62705892399543417</v>
      </c>
      <c r="J61">
        <f t="shared" si="6"/>
        <v>0.62705892399543417</v>
      </c>
      <c r="K61">
        <f t="shared" si="6"/>
        <v>0.24805520759809613</v>
      </c>
    </row>
    <row r="62" spans="2:11" x14ac:dyDescent="0.25">
      <c r="C62">
        <f t="shared" si="6"/>
        <v>1</v>
      </c>
      <c r="D62">
        <f t="shared" si="6"/>
        <v>1</v>
      </c>
      <c r="E62">
        <f t="shared" si="6"/>
        <v>1</v>
      </c>
      <c r="F62">
        <f t="shared" si="6"/>
        <v>1</v>
      </c>
      <c r="G62">
        <f t="shared" si="6"/>
        <v>6.0542792294745766E-3</v>
      </c>
      <c r="H62">
        <f t="shared" si="6"/>
        <v>0.201425930237565</v>
      </c>
      <c r="I62">
        <f t="shared" si="6"/>
        <v>0.62705892399543417</v>
      </c>
      <c r="J62">
        <f t="shared" si="6"/>
        <v>0.62705892399543417</v>
      </c>
      <c r="K62">
        <f t="shared" si="6"/>
        <v>0.24805520759809613</v>
      </c>
    </row>
    <row r="63" spans="2:11" x14ac:dyDescent="0.25">
      <c r="C63">
        <f t="shared" si="6"/>
        <v>0.39977413855384047</v>
      </c>
      <c r="D63">
        <f t="shared" si="6"/>
        <v>0.39977413855384047</v>
      </c>
      <c r="E63">
        <f t="shared" si="6"/>
        <v>0.39977413855384047</v>
      </c>
      <c r="F63">
        <f t="shared" si="6"/>
        <v>0.39977413855384047</v>
      </c>
      <c r="G63">
        <f t="shared" si="6"/>
        <v>1</v>
      </c>
      <c r="H63">
        <f t="shared" si="6"/>
        <v>2.2090009632274921E-2</v>
      </c>
      <c r="I63">
        <f t="shared" si="6"/>
        <v>1.7229293853406245</v>
      </c>
      <c r="J63">
        <f t="shared" si="6"/>
        <v>1.7229293853406245</v>
      </c>
      <c r="K63">
        <f t="shared" si="6"/>
        <v>3.0225824966623898</v>
      </c>
    </row>
    <row r="64" spans="2:11" x14ac:dyDescent="0.25">
      <c r="C64">
        <f t="shared" si="6"/>
        <v>1.225213071880688</v>
      </c>
      <c r="D64">
        <f t="shared" si="6"/>
        <v>1.225213071880688</v>
      </c>
      <c r="E64">
        <f t="shared" si="6"/>
        <v>1.225213071880688</v>
      </c>
      <c r="F64">
        <f t="shared" si="6"/>
        <v>1.225213071880688</v>
      </c>
      <c r="G64">
        <f t="shared" si="6"/>
        <v>0.34487478178043213</v>
      </c>
      <c r="H64">
        <f t="shared" si="6"/>
        <v>1</v>
      </c>
      <c r="I64">
        <f t="shared" si="6"/>
        <v>1.6530075327382288</v>
      </c>
      <c r="J64">
        <f t="shared" si="6"/>
        <v>1.6530075327382288</v>
      </c>
      <c r="K64">
        <f t="shared" si="6"/>
        <v>0.35718192246234798</v>
      </c>
    </row>
    <row r="65" spans="2:26" x14ac:dyDescent="0.25">
      <c r="C65">
        <f t="shared" si="6"/>
        <v>1.0669626565441728</v>
      </c>
      <c r="D65">
        <f t="shared" si="6"/>
        <v>1.0669626565441728</v>
      </c>
      <c r="E65">
        <f t="shared" si="6"/>
        <v>1.0669626565441728</v>
      </c>
      <c r="F65">
        <f t="shared" si="6"/>
        <v>1.0669626565441728</v>
      </c>
      <c r="G65">
        <f t="shared" si="6"/>
        <v>0.18016211619184899</v>
      </c>
      <c r="H65">
        <f t="shared" si="6"/>
        <v>0.52764934835580657</v>
      </c>
      <c r="I65">
        <f t="shared" si="6"/>
        <v>1</v>
      </c>
      <c r="J65">
        <f t="shared" si="6"/>
        <v>1</v>
      </c>
      <c r="K65">
        <f t="shared" si="6"/>
        <v>0.56210491495274661</v>
      </c>
    </row>
    <row r="66" spans="2:26" x14ac:dyDescent="0.25">
      <c r="C66">
        <f t="shared" si="6"/>
        <v>1.0669626565441728</v>
      </c>
      <c r="D66">
        <f t="shared" si="6"/>
        <v>1.0669626565441728</v>
      </c>
      <c r="E66">
        <f t="shared" si="6"/>
        <v>1.0669626565441728</v>
      </c>
      <c r="F66">
        <f t="shared" si="6"/>
        <v>1.0669626565441728</v>
      </c>
      <c r="G66">
        <f t="shared" si="6"/>
        <v>0.18016211619184899</v>
      </c>
      <c r="H66">
        <f t="shared" si="6"/>
        <v>0.52764934835580657</v>
      </c>
      <c r="I66">
        <f t="shared" si="6"/>
        <v>1</v>
      </c>
      <c r="J66">
        <f t="shared" si="6"/>
        <v>1</v>
      </c>
      <c r="K66">
        <f t="shared" si="6"/>
        <v>0.56210491495274661</v>
      </c>
    </row>
    <row r="67" spans="2:26" x14ac:dyDescent="0.25">
      <c r="C67">
        <f t="shared" si="6"/>
        <v>0.34999730418894615</v>
      </c>
      <c r="D67">
        <f t="shared" si="6"/>
        <v>0.34999730418894615</v>
      </c>
      <c r="E67">
        <f t="shared" si="6"/>
        <v>0.34999730418894615</v>
      </c>
      <c r="F67">
        <f t="shared" si="6"/>
        <v>0.34999730418894615</v>
      </c>
      <c r="G67">
        <f t="shared" si="6"/>
        <v>0.32742087404739589</v>
      </c>
      <c r="H67">
        <f t="shared" si="6"/>
        <v>1.4858904988193422</v>
      </c>
      <c r="I67">
        <f t="shared" si="6"/>
        <v>0.92820257762173319</v>
      </c>
      <c r="J67">
        <f t="shared" si="6"/>
        <v>0.92820257762173319</v>
      </c>
      <c r="K67">
        <f t="shared" si="6"/>
        <v>1</v>
      </c>
    </row>
    <row r="69" spans="2:26" x14ac:dyDescent="0.25">
      <c r="F69" s="10" t="s">
        <v>48</v>
      </c>
      <c r="J69" t="s">
        <v>31</v>
      </c>
      <c r="K69" t="s">
        <v>33</v>
      </c>
      <c r="L69" s="8" t="s">
        <v>34</v>
      </c>
      <c r="T69" s="10"/>
      <c r="Z69" s="8"/>
    </row>
    <row r="70" spans="2:26" x14ac:dyDescent="0.25">
      <c r="B70" t="s">
        <v>32</v>
      </c>
      <c r="C70">
        <f>C43*$C$41</f>
        <v>0</v>
      </c>
      <c r="D70">
        <f>D43*$D$41</f>
        <v>0</v>
      </c>
      <c r="E70">
        <f>E43*$E$41</f>
        <v>0</v>
      </c>
      <c r="F70">
        <f>F43*$F$41</f>
        <v>0</v>
      </c>
      <c r="G70">
        <f>G43*$G$41</f>
        <v>0</v>
      </c>
      <c r="H70" s="7">
        <f>SUM(C70:G70)</f>
        <v>0</v>
      </c>
      <c r="J70">
        <f>H70/$H$79</f>
        <v>0</v>
      </c>
      <c r="K70">
        <f>J70*J43</f>
        <v>0</v>
      </c>
      <c r="L70">
        <f>K70/$K$79</f>
        <v>0</v>
      </c>
      <c r="V70" s="7"/>
    </row>
    <row r="71" spans="2:26" x14ac:dyDescent="0.25">
      <c r="C71">
        <f>C44*$C$41</f>
        <v>2</v>
      </c>
      <c r="D71">
        <f>D44*$D$41</f>
        <v>0</v>
      </c>
      <c r="E71">
        <f>E44*$E$41</f>
        <v>0</v>
      </c>
      <c r="F71">
        <f>F44*$F$41</f>
        <v>0</v>
      </c>
      <c r="G71">
        <f>G44*$G$41</f>
        <v>0</v>
      </c>
      <c r="H71" s="7">
        <f>SUM(C71:G71)</f>
        <v>2</v>
      </c>
      <c r="J71">
        <f t="shared" ref="J71:J78" si="7">H71/$H$79</f>
        <v>0.33333333333333331</v>
      </c>
      <c r="K71">
        <f t="shared" ref="K71:K77" si="8">J71*J44</f>
        <v>0.23603333333333332</v>
      </c>
      <c r="L71">
        <f t="shared" ref="L71:L78" si="9">K71/$K$79</f>
        <v>0.31826864732453869</v>
      </c>
      <c r="V71" s="7"/>
    </row>
    <row r="72" spans="2:26" x14ac:dyDescent="0.25">
      <c r="C72">
        <f t="shared" ref="C72:C78" si="10">C45*$C$41</f>
        <v>1</v>
      </c>
      <c r="D72">
        <f t="shared" ref="D72:D78" si="11">D45*$D$41</f>
        <v>0</v>
      </c>
      <c r="E72">
        <f t="shared" ref="E72:E78" si="12">E45*$E$41</f>
        <v>0</v>
      </c>
      <c r="F72">
        <f t="shared" ref="F72:F78" si="13">F45*$F$41</f>
        <v>0</v>
      </c>
      <c r="G72">
        <f t="shared" ref="G72:G78" si="14">G45*$G$41</f>
        <v>0</v>
      </c>
      <c r="H72" s="7">
        <f t="shared" ref="H72:H78" si="15">SUM(C72:G72)</f>
        <v>1</v>
      </c>
      <c r="J72">
        <f t="shared" si="7"/>
        <v>0.16666666666666666</v>
      </c>
      <c r="K72">
        <f t="shared" si="8"/>
        <v>5.9233333333333332E-2</v>
      </c>
      <c r="L72">
        <f t="shared" si="9"/>
        <v>7.9870553070993541E-2</v>
      </c>
      <c r="V72" s="7"/>
    </row>
    <row r="73" spans="2:26" x14ac:dyDescent="0.25">
      <c r="C73">
        <f t="shared" si="10"/>
        <v>0</v>
      </c>
      <c r="D73">
        <f t="shared" si="11"/>
        <v>0</v>
      </c>
      <c r="E73">
        <f t="shared" si="12"/>
        <v>0</v>
      </c>
      <c r="F73">
        <f t="shared" si="13"/>
        <v>0</v>
      </c>
      <c r="G73">
        <f t="shared" si="14"/>
        <v>0</v>
      </c>
      <c r="H73" s="7">
        <f t="shared" si="15"/>
        <v>0</v>
      </c>
      <c r="J73">
        <f t="shared" si="7"/>
        <v>0</v>
      </c>
      <c r="K73">
        <f t="shared" si="8"/>
        <v>0</v>
      </c>
      <c r="L73">
        <f t="shared" si="9"/>
        <v>0</v>
      </c>
      <c r="V73" s="7"/>
    </row>
    <row r="74" spans="2:26" x14ac:dyDescent="0.25">
      <c r="C74">
        <f t="shared" si="10"/>
        <v>3</v>
      </c>
      <c r="D74">
        <f t="shared" si="11"/>
        <v>0</v>
      </c>
      <c r="E74">
        <f t="shared" si="12"/>
        <v>0</v>
      </c>
      <c r="F74">
        <f t="shared" si="13"/>
        <v>0</v>
      </c>
      <c r="G74">
        <f t="shared" si="14"/>
        <v>0</v>
      </c>
      <c r="H74" s="7">
        <f t="shared" si="15"/>
        <v>3</v>
      </c>
      <c r="J74">
        <f t="shared" si="7"/>
        <v>0.5</v>
      </c>
      <c r="K74">
        <f t="shared" si="8"/>
        <v>0.44635000000000002</v>
      </c>
      <c r="L74">
        <f t="shared" si="9"/>
        <v>0.6018607996044677</v>
      </c>
      <c r="V74" s="7"/>
    </row>
    <row r="75" spans="2:26" x14ac:dyDescent="0.25">
      <c r="C75">
        <f t="shared" si="10"/>
        <v>0</v>
      </c>
      <c r="D75">
        <f t="shared" si="11"/>
        <v>0</v>
      </c>
      <c r="E75">
        <f t="shared" si="12"/>
        <v>0</v>
      </c>
      <c r="F75">
        <f t="shared" si="13"/>
        <v>0</v>
      </c>
      <c r="G75">
        <f t="shared" si="14"/>
        <v>0</v>
      </c>
      <c r="H75" s="7">
        <f t="shared" si="15"/>
        <v>0</v>
      </c>
      <c r="J75">
        <f t="shared" si="7"/>
        <v>0</v>
      </c>
      <c r="K75">
        <f t="shared" si="8"/>
        <v>0</v>
      </c>
      <c r="L75">
        <f t="shared" si="9"/>
        <v>0</v>
      </c>
      <c r="V75" s="7"/>
    </row>
    <row r="76" spans="2:26" x14ac:dyDescent="0.25">
      <c r="C76">
        <f t="shared" si="10"/>
        <v>0</v>
      </c>
      <c r="D76">
        <f t="shared" si="11"/>
        <v>0</v>
      </c>
      <c r="E76">
        <f t="shared" si="12"/>
        <v>0</v>
      </c>
      <c r="F76">
        <f t="shared" si="13"/>
        <v>0</v>
      </c>
      <c r="G76">
        <f t="shared" si="14"/>
        <v>0</v>
      </c>
      <c r="H76" s="7">
        <f t="shared" si="15"/>
        <v>0</v>
      </c>
      <c r="J76">
        <f t="shared" si="7"/>
        <v>0</v>
      </c>
      <c r="K76">
        <f t="shared" si="8"/>
        <v>0</v>
      </c>
      <c r="L76">
        <f t="shared" si="9"/>
        <v>0</v>
      </c>
      <c r="V76" s="7"/>
    </row>
    <row r="77" spans="2:26" x14ac:dyDescent="0.25">
      <c r="C77">
        <f t="shared" si="10"/>
        <v>0</v>
      </c>
      <c r="D77">
        <f t="shared" si="11"/>
        <v>0</v>
      </c>
      <c r="E77">
        <f t="shared" si="12"/>
        <v>0</v>
      </c>
      <c r="F77">
        <f t="shared" si="13"/>
        <v>0</v>
      </c>
      <c r="G77">
        <f t="shared" si="14"/>
        <v>0</v>
      </c>
      <c r="H77" s="7">
        <f t="shared" si="15"/>
        <v>0</v>
      </c>
      <c r="J77">
        <f t="shared" si="7"/>
        <v>0</v>
      </c>
      <c r="K77">
        <f t="shared" si="8"/>
        <v>0</v>
      </c>
      <c r="L77">
        <f t="shared" si="9"/>
        <v>0</v>
      </c>
      <c r="V77" s="7"/>
    </row>
    <row r="78" spans="2:26" x14ac:dyDescent="0.25">
      <c r="C78">
        <f t="shared" si="10"/>
        <v>0</v>
      </c>
      <c r="D78">
        <f t="shared" si="11"/>
        <v>0</v>
      </c>
      <c r="E78">
        <f t="shared" si="12"/>
        <v>0</v>
      </c>
      <c r="F78">
        <f t="shared" si="13"/>
        <v>0</v>
      </c>
      <c r="G78">
        <f t="shared" si="14"/>
        <v>0</v>
      </c>
      <c r="H78" s="7">
        <f t="shared" si="15"/>
        <v>0</v>
      </c>
      <c r="J78">
        <f t="shared" si="7"/>
        <v>0</v>
      </c>
      <c r="K78">
        <f>J78*J51</f>
        <v>0</v>
      </c>
      <c r="L78">
        <f t="shared" si="9"/>
        <v>0</v>
      </c>
      <c r="V78" s="7"/>
    </row>
    <row r="79" spans="2:26" x14ac:dyDescent="0.25">
      <c r="H79" s="7">
        <f>SUM(H70:H78)</f>
        <v>6</v>
      </c>
      <c r="K79">
        <f>SUM(K70:K78)</f>
        <v>0.7416166666666667</v>
      </c>
      <c r="V79" s="7"/>
    </row>
    <row r="80" spans="2:26" x14ac:dyDescent="0.25">
      <c r="C80" t="s">
        <v>37</v>
      </c>
    </row>
    <row r="81" spans="2:27" x14ac:dyDescent="0.25">
      <c r="C81" t="s">
        <v>38</v>
      </c>
      <c r="D81" t="s">
        <v>38</v>
      </c>
      <c r="E81" t="s">
        <v>38</v>
      </c>
      <c r="F81" t="s">
        <v>38</v>
      </c>
      <c r="G81" t="s">
        <v>39</v>
      </c>
      <c r="H81" t="s">
        <v>40</v>
      </c>
      <c r="I81" t="s">
        <v>41</v>
      </c>
      <c r="J81" t="s">
        <v>41</v>
      </c>
      <c r="K81" t="s">
        <v>42</v>
      </c>
    </row>
    <row r="82" spans="2:27" x14ac:dyDescent="0.25">
      <c r="C82">
        <f>$L$70*C59</f>
        <v>0</v>
      </c>
      <c r="D82">
        <f>$L$70*D59</f>
        <v>0</v>
      </c>
      <c r="E82">
        <f t="shared" ref="E82:L82" si="16">$L$70*E59</f>
        <v>0</v>
      </c>
      <c r="F82">
        <f>$L$70*F59</f>
        <v>0</v>
      </c>
      <c r="G82">
        <f t="shared" si="16"/>
        <v>0</v>
      </c>
      <c r="H82">
        <f t="shared" si="16"/>
        <v>0</v>
      </c>
      <c r="I82">
        <f t="shared" si="16"/>
        <v>0</v>
      </c>
      <c r="J82">
        <f t="shared" si="16"/>
        <v>0</v>
      </c>
      <c r="K82">
        <f t="shared" si="16"/>
        <v>0</v>
      </c>
    </row>
    <row r="83" spans="2:27" x14ac:dyDescent="0.25">
      <c r="C83">
        <f>$L$71*C60</f>
        <v>0.31826864732453869</v>
      </c>
      <c r="D83">
        <f>$L$71*D60</f>
        <v>0.31826864732453869</v>
      </c>
      <c r="E83">
        <f t="shared" ref="E83:L83" si="17">$L$71*E60</f>
        <v>0.31826864732453869</v>
      </c>
      <c r="F83">
        <f t="shared" si="17"/>
        <v>0.31826864732453869</v>
      </c>
      <c r="G83">
        <f t="shared" si="17"/>
        <v>1.9268872608899238E-3</v>
      </c>
      <c r="H83">
        <f t="shared" si="17"/>
        <v>6.4107558352796704E-2</v>
      </c>
      <c r="I83">
        <f t="shared" si="17"/>
        <v>0.19957319553280756</v>
      </c>
      <c r="J83">
        <f t="shared" si="17"/>
        <v>0.19957319553280756</v>
      </c>
      <c r="K83">
        <f t="shared" si="17"/>
        <v>7.894819538405369E-2</v>
      </c>
    </row>
    <row r="84" spans="2:27" x14ac:dyDescent="0.25">
      <c r="C84">
        <f>$L$72*C61</f>
        <v>7.9870553070993541E-2</v>
      </c>
      <c r="D84">
        <f>$L$72*D61</f>
        <v>7.9870553070993541E-2</v>
      </c>
      <c r="E84">
        <f t="shared" ref="E84:L84" si="18">$L$72*E61</f>
        <v>7.9870553070993541E-2</v>
      </c>
      <c r="F84">
        <f t="shared" si="18"/>
        <v>7.9870553070993541E-2</v>
      </c>
      <c r="G84">
        <f t="shared" si="18"/>
        <v>4.8355863050436306E-4</v>
      </c>
      <c r="H84">
        <f t="shared" si="18"/>
        <v>1.608800045091368E-2</v>
      </c>
      <c r="I84">
        <f t="shared" si="18"/>
        <v>5.0083543067617434E-2</v>
      </c>
      <c r="J84">
        <f>$L$72*J61</f>
        <v>5.0083543067617434E-2</v>
      </c>
      <c r="K84">
        <f>$L$72*K61</f>
        <v>1.9812306623000056E-2</v>
      </c>
    </row>
    <row r="85" spans="2:27" x14ac:dyDescent="0.25">
      <c r="C85">
        <f>$L$73*C62</f>
        <v>0</v>
      </c>
      <c r="D85">
        <f t="shared" ref="D85:K85" si="19">$L$73*D62</f>
        <v>0</v>
      </c>
      <c r="E85">
        <f t="shared" si="19"/>
        <v>0</v>
      </c>
      <c r="F85">
        <f t="shared" si="19"/>
        <v>0</v>
      </c>
      <c r="G85">
        <f t="shared" si="19"/>
        <v>0</v>
      </c>
      <c r="H85">
        <f t="shared" si="19"/>
        <v>0</v>
      </c>
      <c r="I85">
        <f t="shared" si="19"/>
        <v>0</v>
      </c>
      <c r="J85">
        <f t="shared" si="19"/>
        <v>0</v>
      </c>
      <c r="K85">
        <f t="shared" si="19"/>
        <v>0</v>
      </c>
    </row>
    <row r="86" spans="2:27" x14ac:dyDescent="0.25">
      <c r="C86">
        <f>$L$74*C63</f>
        <v>0.24060838269120169</v>
      </c>
      <c r="D86">
        <f t="shared" ref="D86:K86" si="20">$L$74*D63</f>
        <v>0.24060838269120169</v>
      </c>
      <c r="E86">
        <f t="shared" si="20"/>
        <v>0.24060838269120169</v>
      </c>
      <c r="F86">
        <f t="shared" si="20"/>
        <v>0.24060838269120169</v>
      </c>
      <c r="G86">
        <f t="shared" si="20"/>
        <v>0.6018607996044677</v>
      </c>
      <c r="H86">
        <f t="shared" si="20"/>
        <v>1.3295110860551377E-2</v>
      </c>
      <c r="I86">
        <f t="shared" si="20"/>
        <v>1.0369636575231422</v>
      </c>
      <c r="J86">
        <f t="shared" si="20"/>
        <v>1.0369636575231422</v>
      </c>
      <c r="K86">
        <f t="shared" si="20"/>
        <v>1.8191739183116942</v>
      </c>
    </row>
    <row r="87" spans="2:27" x14ac:dyDescent="0.25">
      <c r="C87">
        <f>$L$75*C64</f>
        <v>0</v>
      </c>
      <c r="D87">
        <f t="shared" ref="D87:K87" si="21">$L$75*D64</f>
        <v>0</v>
      </c>
      <c r="E87">
        <f t="shared" si="21"/>
        <v>0</v>
      </c>
      <c r="F87">
        <f t="shared" si="21"/>
        <v>0</v>
      </c>
      <c r="G87">
        <f t="shared" si="21"/>
        <v>0</v>
      </c>
      <c r="H87">
        <f t="shared" si="21"/>
        <v>0</v>
      </c>
      <c r="I87">
        <f t="shared" si="21"/>
        <v>0</v>
      </c>
      <c r="J87">
        <f t="shared" si="21"/>
        <v>0</v>
      </c>
      <c r="K87">
        <f t="shared" si="21"/>
        <v>0</v>
      </c>
    </row>
    <row r="88" spans="2:27" x14ac:dyDescent="0.25">
      <c r="C88">
        <f>$L$76*C65</f>
        <v>0</v>
      </c>
      <c r="D88">
        <f t="shared" ref="D88:K88" si="22">$L$76*D65</f>
        <v>0</v>
      </c>
      <c r="E88">
        <f t="shared" si="22"/>
        <v>0</v>
      </c>
      <c r="F88">
        <f t="shared" si="22"/>
        <v>0</v>
      </c>
      <c r="G88">
        <f t="shared" si="22"/>
        <v>0</v>
      </c>
      <c r="H88">
        <f t="shared" si="22"/>
        <v>0</v>
      </c>
      <c r="I88">
        <f t="shared" si="22"/>
        <v>0</v>
      </c>
      <c r="J88">
        <f t="shared" si="22"/>
        <v>0</v>
      </c>
      <c r="K88">
        <f t="shared" si="22"/>
        <v>0</v>
      </c>
    </row>
    <row r="89" spans="2:27" x14ac:dyDescent="0.25">
      <c r="C89">
        <f>$L$77*C66</f>
        <v>0</v>
      </c>
      <c r="D89">
        <f t="shared" ref="D89:K89" si="23">$L$77*D66</f>
        <v>0</v>
      </c>
      <c r="E89">
        <f t="shared" si="23"/>
        <v>0</v>
      </c>
      <c r="F89">
        <f t="shared" si="23"/>
        <v>0</v>
      </c>
      <c r="G89">
        <f t="shared" si="23"/>
        <v>0</v>
      </c>
      <c r="H89">
        <f t="shared" si="23"/>
        <v>0</v>
      </c>
      <c r="I89">
        <f t="shared" si="23"/>
        <v>0</v>
      </c>
      <c r="J89">
        <f t="shared" si="23"/>
        <v>0</v>
      </c>
      <c r="K89">
        <f t="shared" si="23"/>
        <v>0</v>
      </c>
    </row>
    <row r="90" spans="2:27" x14ac:dyDescent="0.25">
      <c r="C90">
        <f>$L$78*C67</f>
        <v>0</v>
      </c>
      <c r="D90">
        <f t="shared" ref="D90:K90" si="24">$L$78*D67</f>
        <v>0</v>
      </c>
      <c r="E90">
        <f t="shared" si="24"/>
        <v>0</v>
      </c>
      <c r="F90">
        <f t="shared" si="24"/>
        <v>0</v>
      </c>
      <c r="G90">
        <f t="shared" si="24"/>
        <v>0</v>
      </c>
      <c r="H90">
        <f t="shared" si="24"/>
        <v>0</v>
      </c>
      <c r="I90">
        <f t="shared" si="24"/>
        <v>0</v>
      </c>
      <c r="J90">
        <f t="shared" si="24"/>
        <v>0</v>
      </c>
      <c r="K90">
        <f t="shared" si="24"/>
        <v>0</v>
      </c>
    </row>
    <row r="91" spans="2:27" x14ac:dyDescent="0.25">
      <c r="B91" t="s">
        <v>43</v>
      </c>
      <c r="C91" s="7">
        <f>SUM(C82:C90)</f>
        <v>0.63874758308673396</v>
      </c>
      <c r="D91" s="7">
        <f t="shared" ref="D91:J91" si="25">SUM(D82:D90)</f>
        <v>0.63874758308673396</v>
      </c>
      <c r="E91" s="7">
        <f t="shared" si="25"/>
        <v>0.63874758308673396</v>
      </c>
      <c r="F91" s="7">
        <f t="shared" si="25"/>
        <v>0.63874758308673396</v>
      </c>
      <c r="G91" s="7">
        <f t="shared" si="25"/>
        <v>0.60427124549586197</v>
      </c>
      <c r="H91" s="7">
        <f t="shared" si="25"/>
        <v>9.3490669664261755E-2</v>
      </c>
      <c r="I91" s="7">
        <f t="shared" si="25"/>
        <v>1.2866203961235672</v>
      </c>
      <c r="J91" s="7">
        <f t="shared" si="25"/>
        <v>1.2866203961235672</v>
      </c>
      <c r="K91" s="7">
        <f>SUM(K82:K90)</f>
        <v>1.9179344203187478</v>
      </c>
      <c r="L91" s="9" t="s">
        <v>44</v>
      </c>
      <c r="M91" s="7">
        <f>C91</f>
        <v>0.63874758308673396</v>
      </c>
      <c r="Q91" s="7"/>
      <c r="R91" s="7"/>
      <c r="S91" s="7"/>
      <c r="T91" s="7"/>
      <c r="U91" s="7"/>
      <c r="V91" s="7"/>
      <c r="W91" s="7"/>
      <c r="X91" s="7"/>
      <c r="Y91" s="7"/>
      <c r="Z91" s="9"/>
      <c r="AA91" s="7"/>
    </row>
    <row r="92" spans="2:27" x14ac:dyDescent="0.25">
      <c r="B92" t="s">
        <v>45</v>
      </c>
      <c r="C92">
        <f>$L$70*C59</f>
        <v>0</v>
      </c>
      <c r="D92">
        <f>$L$71*D59</f>
        <v>0.31826864732453869</v>
      </c>
      <c r="E92">
        <f>$L$72*E59</f>
        <v>7.9870553070993541E-2</v>
      </c>
      <c r="F92">
        <f>$L$73*F59</f>
        <v>0</v>
      </c>
      <c r="G92">
        <f>$L$74*G59</f>
        <v>3.6438333380802894E-3</v>
      </c>
      <c r="H92">
        <f>$L$75*H59</f>
        <v>0</v>
      </c>
      <c r="I92">
        <f>$L$76*I59</f>
        <v>0</v>
      </c>
      <c r="J92">
        <f>$L$77*J59</f>
        <v>0</v>
      </c>
      <c r="K92">
        <f>$L$78*K59</f>
        <v>0</v>
      </c>
      <c r="M92">
        <f>D91</f>
        <v>0.63874758308673396</v>
      </c>
    </row>
    <row r="93" spans="2:27" x14ac:dyDescent="0.25">
      <c r="C93">
        <f t="shared" ref="C93:C100" si="26">$L$70*C60</f>
        <v>0</v>
      </c>
      <c r="D93">
        <f t="shared" ref="D93:D100" si="27">$L$71*D60</f>
        <v>0.31826864732453869</v>
      </c>
      <c r="E93">
        <f t="shared" ref="E93:E100" si="28">$L$72*E60</f>
        <v>7.9870553070993541E-2</v>
      </c>
      <c r="F93">
        <f t="shared" ref="F93:F100" si="29">$L$73*F60</f>
        <v>0</v>
      </c>
      <c r="G93">
        <f t="shared" ref="G93:G100" si="30">$L$74*G60</f>
        <v>3.6438333380802894E-3</v>
      </c>
      <c r="H93">
        <f t="shared" ref="H93:H100" si="31">$L$75*H60</f>
        <v>0</v>
      </c>
      <c r="I93">
        <f t="shared" ref="I93:I100" si="32">$L$76*I60</f>
        <v>0</v>
      </c>
      <c r="J93">
        <f t="shared" ref="J93:J100" si="33">$L$77*J60</f>
        <v>0</v>
      </c>
      <c r="K93">
        <f t="shared" ref="K93:K100" si="34">$L$78*K60</f>
        <v>0</v>
      </c>
      <c r="M93">
        <f>E91</f>
        <v>0.63874758308673396</v>
      </c>
    </row>
    <row r="94" spans="2:27" x14ac:dyDescent="0.25">
      <c r="C94">
        <f t="shared" si="26"/>
        <v>0</v>
      </c>
      <c r="D94">
        <f t="shared" si="27"/>
        <v>0.31826864732453869</v>
      </c>
      <c r="E94">
        <f t="shared" si="28"/>
        <v>7.9870553070993541E-2</v>
      </c>
      <c r="F94">
        <f t="shared" si="29"/>
        <v>0</v>
      </c>
      <c r="G94">
        <f t="shared" si="30"/>
        <v>3.6438333380802894E-3</v>
      </c>
      <c r="H94">
        <f t="shared" si="31"/>
        <v>0</v>
      </c>
      <c r="I94">
        <f t="shared" si="32"/>
        <v>0</v>
      </c>
      <c r="J94">
        <f t="shared" si="33"/>
        <v>0</v>
      </c>
      <c r="K94">
        <f t="shared" si="34"/>
        <v>0</v>
      </c>
      <c r="M94">
        <f>F91</f>
        <v>0.63874758308673396</v>
      </c>
    </row>
    <row r="95" spans="2:27" x14ac:dyDescent="0.25">
      <c r="C95">
        <f t="shared" si="26"/>
        <v>0</v>
      </c>
      <c r="D95">
        <f t="shared" si="27"/>
        <v>0.31826864732453869</v>
      </c>
      <c r="E95">
        <f t="shared" si="28"/>
        <v>7.9870553070993541E-2</v>
      </c>
      <c r="F95">
        <f t="shared" si="29"/>
        <v>0</v>
      </c>
      <c r="G95">
        <f t="shared" si="30"/>
        <v>3.6438333380802894E-3</v>
      </c>
      <c r="H95">
        <f t="shared" si="31"/>
        <v>0</v>
      </c>
      <c r="I95">
        <f t="shared" si="32"/>
        <v>0</v>
      </c>
      <c r="J95">
        <f t="shared" si="33"/>
        <v>0</v>
      </c>
      <c r="K95">
        <f t="shared" si="34"/>
        <v>0</v>
      </c>
      <c r="M95">
        <f>G91</f>
        <v>0.60427124549586197</v>
      </c>
    </row>
    <row r="96" spans="2:27" x14ac:dyDescent="0.25">
      <c r="C96">
        <f t="shared" si="26"/>
        <v>0</v>
      </c>
      <c r="D96">
        <f t="shared" si="27"/>
        <v>0.12723557431286353</v>
      </c>
      <c r="E96">
        <f t="shared" si="28"/>
        <v>3.1930181549775241E-2</v>
      </c>
      <c r="F96">
        <f t="shared" si="29"/>
        <v>0</v>
      </c>
      <c r="G96">
        <f t="shared" si="30"/>
        <v>0.6018607996044677</v>
      </c>
      <c r="H96">
        <f t="shared" si="31"/>
        <v>0</v>
      </c>
      <c r="I96">
        <f t="shared" si="32"/>
        <v>0</v>
      </c>
      <c r="J96">
        <f t="shared" si="33"/>
        <v>0</v>
      </c>
      <c r="K96">
        <f t="shared" si="34"/>
        <v>0</v>
      </c>
      <c r="M96">
        <f>H91</f>
        <v>9.3490669664261755E-2</v>
      </c>
    </row>
    <row r="97" spans="2:27" x14ac:dyDescent="0.25">
      <c r="C97">
        <f t="shared" si="26"/>
        <v>0</v>
      </c>
      <c r="D97">
        <f t="shared" si="27"/>
        <v>0.38994690707180935</v>
      </c>
      <c r="E97">
        <f t="shared" si="28"/>
        <v>9.7858445680921516E-2</v>
      </c>
      <c r="F97">
        <f t="shared" si="29"/>
        <v>0</v>
      </c>
      <c r="G97">
        <f t="shared" si="30"/>
        <v>0.20756661192578718</v>
      </c>
      <c r="H97">
        <f t="shared" si="31"/>
        <v>0</v>
      </c>
      <c r="I97">
        <f t="shared" si="32"/>
        <v>0</v>
      </c>
      <c r="J97">
        <f t="shared" si="33"/>
        <v>0</v>
      </c>
      <c r="K97">
        <f t="shared" si="34"/>
        <v>0</v>
      </c>
      <c r="M97">
        <f>I91</f>
        <v>1.2866203961235672</v>
      </c>
    </row>
    <row r="98" spans="2:27" x14ac:dyDescent="0.25">
      <c r="C98">
        <f t="shared" si="26"/>
        <v>0</v>
      </c>
      <c r="D98">
        <f t="shared" si="27"/>
        <v>0.3395807614441102</v>
      </c>
      <c r="E98">
        <f t="shared" si="28"/>
        <v>8.5218897484279604E-2</v>
      </c>
      <c r="F98">
        <f t="shared" si="29"/>
        <v>0</v>
      </c>
      <c r="G98">
        <f t="shared" si="30"/>
        <v>0.10843251530965925</v>
      </c>
      <c r="H98">
        <f t="shared" si="31"/>
        <v>0</v>
      </c>
      <c r="I98">
        <f t="shared" si="32"/>
        <v>0</v>
      </c>
      <c r="J98">
        <f t="shared" si="33"/>
        <v>0</v>
      </c>
      <c r="K98">
        <f t="shared" si="34"/>
        <v>0</v>
      </c>
      <c r="M98">
        <f>J91</f>
        <v>1.2866203961235672</v>
      </c>
    </row>
    <row r="99" spans="2:27" x14ac:dyDescent="0.25">
      <c r="C99">
        <f t="shared" si="26"/>
        <v>0</v>
      </c>
      <c r="D99">
        <f t="shared" si="27"/>
        <v>0.3395807614441102</v>
      </c>
      <c r="E99">
        <f t="shared" si="28"/>
        <v>8.5218897484279604E-2</v>
      </c>
      <c r="F99">
        <f t="shared" si="29"/>
        <v>0</v>
      </c>
      <c r="G99">
        <f t="shared" si="30"/>
        <v>0.10843251530965925</v>
      </c>
      <c r="H99">
        <f t="shared" si="31"/>
        <v>0</v>
      </c>
      <c r="I99">
        <f t="shared" si="32"/>
        <v>0</v>
      </c>
      <c r="J99">
        <f t="shared" si="33"/>
        <v>0</v>
      </c>
      <c r="K99">
        <f t="shared" si="34"/>
        <v>0</v>
      </c>
      <c r="M99">
        <f>K91</f>
        <v>1.9179344203187478</v>
      </c>
    </row>
    <row r="100" spans="2:27" x14ac:dyDescent="0.25">
      <c r="C100">
        <f t="shared" si="26"/>
        <v>0</v>
      </c>
      <c r="D100">
        <f t="shared" si="27"/>
        <v>0.11139316857145098</v>
      </c>
      <c r="E100">
        <f t="shared" si="28"/>
        <v>2.7954478258927894E-2</v>
      </c>
      <c r="F100">
        <f t="shared" si="29"/>
        <v>0</v>
      </c>
      <c r="G100">
        <f t="shared" si="30"/>
        <v>0.1970617890613594</v>
      </c>
      <c r="H100">
        <f t="shared" si="31"/>
        <v>0</v>
      </c>
      <c r="I100">
        <f t="shared" si="32"/>
        <v>0</v>
      </c>
      <c r="J100">
        <f t="shared" si="33"/>
        <v>0</v>
      </c>
      <c r="K100">
        <f t="shared" si="34"/>
        <v>0</v>
      </c>
    </row>
    <row r="102" spans="2:27" x14ac:dyDescent="0.25">
      <c r="C102">
        <f>C92/$C$91</f>
        <v>0</v>
      </c>
      <c r="D102">
        <f>D92/$D$91</f>
        <v>0.49826982637885264</v>
      </c>
      <c r="E102">
        <f>E92/$E$91</f>
        <v>0.12504243489270175</v>
      </c>
      <c r="F102">
        <f>F92/$F$91</f>
        <v>0</v>
      </c>
      <c r="G102">
        <f>G92/$G$91</f>
        <v>6.0301286305460026E-3</v>
      </c>
      <c r="H102">
        <f>H92/$H$91</f>
        <v>0</v>
      </c>
      <c r="I102">
        <f>I92/$I$91</f>
        <v>0</v>
      </c>
      <c r="J102">
        <f>J92/$J$91</f>
        <v>0</v>
      </c>
      <c r="K102">
        <f>K92/$K$91</f>
        <v>0</v>
      </c>
      <c r="L102" s="7">
        <f>SUM(C102:K102)</f>
        <v>0.62934238990210034</v>
      </c>
      <c r="M102" s="9" t="s">
        <v>46</v>
      </c>
      <c r="Z102" s="7"/>
      <c r="AA102" s="9"/>
    </row>
    <row r="103" spans="2:27" x14ac:dyDescent="0.25">
      <c r="C103">
        <f t="shared" ref="C103:C110" si="35">C93/$C$91</f>
        <v>0</v>
      </c>
      <c r="D103">
        <f t="shared" ref="D103:D110" si="36">D93/$D$91</f>
        <v>0.49826982637885264</v>
      </c>
      <c r="E103">
        <f t="shared" ref="E103:E110" si="37">E93/$E$91</f>
        <v>0.12504243489270175</v>
      </c>
      <c r="F103">
        <f t="shared" ref="F103:F110" si="38">F93/$F$91</f>
        <v>0</v>
      </c>
      <c r="G103">
        <f t="shared" ref="G103:G110" si="39">G93/$G$91</f>
        <v>6.0301286305460026E-3</v>
      </c>
      <c r="H103">
        <f t="shared" ref="H103:H110" si="40">H93/$H$91</f>
        <v>0</v>
      </c>
      <c r="I103">
        <f t="shared" ref="I103:I110" si="41">I93/$I$91</f>
        <v>0</v>
      </c>
      <c r="J103">
        <f t="shared" ref="J103:J110" si="42">J93/$J$91</f>
        <v>0</v>
      </c>
      <c r="K103">
        <f t="shared" ref="K103:K110" si="43">K93/$K$91</f>
        <v>0</v>
      </c>
      <c r="L103" s="7">
        <f t="shared" ref="L103:L110" si="44">SUM(C103:K103)</f>
        <v>0.62934238990210034</v>
      </c>
      <c r="Z103" s="7"/>
    </row>
    <row r="104" spans="2:27" x14ac:dyDescent="0.25">
      <c r="C104">
        <f t="shared" si="35"/>
        <v>0</v>
      </c>
      <c r="D104">
        <f t="shared" si="36"/>
        <v>0.49826982637885264</v>
      </c>
      <c r="E104">
        <f t="shared" si="37"/>
        <v>0.12504243489270175</v>
      </c>
      <c r="F104">
        <f t="shared" si="38"/>
        <v>0</v>
      </c>
      <c r="G104">
        <f t="shared" si="39"/>
        <v>6.0301286305460026E-3</v>
      </c>
      <c r="H104">
        <f t="shared" si="40"/>
        <v>0</v>
      </c>
      <c r="I104">
        <f t="shared" si="41"/>
        <v>0</v>
      </c>
      <c r="J104">
        <f t="shared" si="42"/>
        <v>0</v>
      </c>
      <c r="K104">
        <f t="shared" si="43"/>
        <v>0</v>
      </c>
      <c r="L104" s="7">
        <f t="shared" si="44"/>
        <v>0.62934238990210034</v>
      </c>
      <c r="Z104" s="7"/>
    </row>
    <row r="105" spans="2:27" x14ac:dyDescent="0.25">
      <c r="C105">
        <f t="shared" si="35"/>
        <v>0</v>
      </c>
      <c r="D105">
        <f t="shared" si="36"/>
        <v>0.49826982637885264</v>
      </c>
      <c r="E105">
        <f t="shared" si="37"/>
        <v>0.12504243489270175</v>
      </c>
      <c r="F105">
        <f t="shared" si="38"/>
        <v>0</v>
      </c>
      <c r="G105">
        <f t="shared" si="39"/>
        <v>6.0301286305460026E-3</v>
      </c>
      <c r="H105">
        <f t="shared" si="40"/>
        <v>0</v>
      </c>
      <c r="I105">
        <f t="shared" si="41"/>
        <v>0</v>
      </c>
      <c r="J105">
        <f t="shared" si="42"/>
        <v>0</v>
      </c>
      <c r="K105">
        <f t="shared" si="43"/>
        <v>0</v>
      </c>
      <c r="L105" s="7">
        <f t="shared" si="44"/>
        <v>0.62934238990210034</v>
      </c>
      <c r="Z105" s="7"/>
    </row>
    <row r="106" spans="2:27" x14ac:dyDescent="0.25">
      <c r="C106">
        <f t="shared" si="35"/>
        <v>0</v>
      </c>
      <c r="D106">
        <f t="shared" si="36"/>
        <v>0.1991953906079775</v>
      </c>
      <c r="E106">
        <f t="shared" si="37"/>
        <v>4.9988731691904535E-2</v>
      </c>
      <c r="F106">
        <f t="shared" si="38"/>
        <v>0</v>
      </c>
      <c r="G106">
        <f t="shared" si="39"/>
        <v>0.99601098693780099</v>
      </c>
      <c r="H106">
        <f t="shared" si="40"/>
        <v>0</v>
      </c>
      <c r="I106">
        <f t="shared" si="41"/>
        <v>0</v>
      </c>
      <c r="J106">
        <f t="shared" si="42"/>
        <v>0</v>
      </c>
      <c r="K106">
        <f t="shared" si="43"/>
        <v>0</v>
      </c>
      <c r="L106" s="7">
        <f t="shared" si="44"/>
        <v>1.245195109237683</v>
      </c>
      <c r="Z106" s="7"/>
    </row>
    <row r="107" spans="2:27" x14ac:dyDescent="0.25">
      <c r="C107">
        <f t="shared" si="35"/>
        <v>0</v>
      </c>
      <c r="D107">
        <f t="shared" si="36"/>
        <v>0.61048670460309107</v>
      </c>
      <c r="E107">
        <f t="shared" si="37"/>
        <v>0.15320362577032806</v>
      </c>
      <c r="F107">
        <f t="shared" si="38"/>
        <v>0</v>
      </c>
      <c r="G107">
        <f t="shared" si="39"/>
        <v>0.34349907177108691</v>
      </c>
      <c r="H107">
        <f t="shared" si="40"/>
        <v>0</v>
      </c>
      <c r="I107">
        <f t="shared" si="41"/>
        <v>0</v>
      </c>
      <c r="J107">
        <f t="shared" si="42"/>
        <v>0</v>
      </c>
      <c r="K107">
        <f t="shared" si="43"/>
        <v>0</v>
      </c>
      <c r="L107" s="7">
        <f t="shared" si="44"/>
        <v>1.1071894021445061</v>
      </c>
      <c r="Z107" s="7"/>
    </row>
    <row r="108" spans="2:27" x14ac:dyDescent="0.25">
      <c r="C108">
        <f t="shared" si="35"/>
        <v>0</v>
      </c>
      <c r="D108">
        <f t="shared" si="36"/>
        <v>0.53163529762898432</v>
      </c>
      <c r="E108">
        <f t="shared" si="37"/>
        <v>0.13341560851386883</v>
      </c>
      <c r="F108">
        <f t="shared" si="38"/>
        <v>0</v>
      </c>
      <c r="G108">
        <f t="shared" si="39"/>
        <v>0.17944344715704627</v>
      </c>
      <c r="H108">
        <f t="shared" si="40"/>
        <v>0</v>
      </c>
      <c r="I108">
        <f t="shared" si="41"/>
        <v>0</v>
      </c>
      <c r="J108">
        <f t="shared" si="42"/>
        <v>0</v>
      </c>
      <c r="K108">
        <f t="shared" si="43"/>
        <v>0</v>
      </c>
      <c r="L108" s="7">
        <f t="shared" si="44"/>
        <v>0.84449435329989941</v>
      </c>
      <c r="Z108" s="7"/>
    </row>
    <row r="109" spans="2:27" x14ac:dyDescent="0.25">
      <c r="C109">
        <f t="shared" si="35"/>
        <v>0</v>
      </c>
      <c r="D109">
        <f t="shared" si="36"/>
        <v>0.53163529762898432</v>
      </c>
      <c r="E109">
        <f t="shared" si="37"/>
        <v>0.13341560851386883</v>
      </c>
      <c r="F109">
        <f t="shared" si="38"/>
        <v>0</v>
      </c>
      <c r="G109">
        <f t="shared" si="39"/>
        <v>0.17944344715704627</v>
      </c>
      <c r="H109">
        <f t="shared" si="40"/>
        <v>0</v>
      </c>
      <c r="I109">
        <f t="shared" si="41"/>
        <v>0</v>
      </c>
      <c r="J109">
        <f t="shared" si="42"/>
        <v>0</v>
      </c>
      <c r="K109">
        <f t="shared" si="43"/>
        <v>0</v>
      </c>
      <c r="L109" s="7">
        <f t="shared" si="44"/>
        <v>0.84449435329989941</v>
      </c>
      <c r="Z109" s="7"/>
    </row>
    <row r="110" spans="2:27" x14ac:dyDescent="0.25">
      <c r="C110">
        <f t="shared" si="35"/>
        <v>0</v>
      </c>
      <c r="D110">
        <f t="shared" si="36"/>
        <v>0.17439309599129266</v>
      </c>
      <c r="E110">
        <f t="shared" si="37"/>
        <v>4.3764515121667437E-2</v>
      </c>
      <c r="F110">
        <f t="shared" si="38"/>
        <v>0</v>
      </c>
      <c r="G110">
        <f t="shared" si="39"/>
        <v>0.32611478790398424</v>
      </c>
      <c r="H110">
        <f t="shared" si="40"/>
        <v>0</v>
      </c>
      <c r="I110">
        <f t="shared" si="41"/>
        <v>0</v>
      </c>
      <c r="J110">
        <f t="shared" si="42"/>
        <v>0</v>
      </c>
      <c r="K110">
        <f t="shared" si="43"/>
        <v>0</v>
      </c>
      <c r="L110" s="7">
        <f t="shared" si="44"/>
        <v>0.54427239901694435</v>
      </c>
      <c r="Z110" s="7"/>
    </row>
    <row r="112" spans="2:27" x14ac:dyDescent="0.25">
      <c r="B112" t="s">
        <v>54</v>
      </c>
    </row>
    <row r="113" spans="2:7" x14ac:dyDescent="0.25">
      <c r="B113">
        <f>J43*(1-LN(M91)-L102)</f>
        <v>0.86869286609482832</v>
      </c>
    </row>
    <row r="114" spans="2:7" x14ac:dyDescent="0.25">
      <c r="B114">
        <f t="shared" ref="B114:B121" si="45">J44*(1-LN(M92)-L103)</f>
        <v>0.57986559057480003</v>
      </c>
    </row>
    <row r="115" spans="2:7" x14ac:dyDescent="0.25">
      <c r="B115">
        <f t="shared" si="45"/>
        <v>0.29103831505477185</v>
      </c>
    </row>
    <row r="116" spans="2:7" x14ac:dyDescent="0.25">
      <c r="B116">
        <f t="shared" si="45"/>
        <v>0</v>
      </c>
    </row>
    <row r="117" spans="2:7" x14ac:dyDescent="0.25">
      <c r="B117">
        <f t="shared" si="45"/>
        <v>0.23079597157107862</v>
      </c>
    </row>
    <row r="118" spans="2:7" x14ac:dyDescent="0.25">
      <c r="B118">
        <f t="shared" si="45"/>
        <v>3.7787160727996172</v>
      </c>
    </row>
    <row r="119" spans="2:7" x14ac:dyDescent="0.25">
      <c r="B119">
        <f t="shared" si="45"/>
        <v>-0.1205933507319279</v>
      </c>
    </row>
    <row r="120" spans="2:7" x14ac:dyDescent="0.25">
      <c r="B120">
        <f t="shared" si="45"/>
        <v>-8.655311479503236E-2</v>
      </c>
    </row>
    <row r="121" spans="2:7" x14ac:dyDescent="0.25">
      <c r="B121">
        <f t="shared" si="45"/>
        <v>-0.48021957804106724</v>
      </c>
    </row>
    <row r="128" spans="2:7" x14ac:dyDescent="0.25">
      <c r="B128" t="s">
        <v>29</v>
      </c>
      <c r="C128">
        <f>1-C55+LN(C55)-5*C54*(1-C57/C56+LN(C57/C56))</f>
        <v>0</v>
      </c>
      <c r="D128">
        <f>1-D55+LN(D55)-5*D54*(1-D57/D56+LN(D57/D56))</f>
        <v>0.71286434592599646</v>
      </c>
      <c r="E128">
        <f>1-E55+LN(E55)-5*E54*(1-E57/E56+LN(E57/E56))</f>
        <v>0.53658237093209005</v>
      </c>
      <c r="F128">
        <f>1-F55+LN(F55)-5*F54*(1-F57/F56+LN(F57/F56))</f>
        <v>1.4044677008989992</v>
      </c>
      <c r="G128">
        <f>1-G55+LN(G55)-5*G54*(1-G57/G56+LN(G57/G56))</f>
        <v>0.36621006985498616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F9377-A972-4EAF-B30B-002147F0FB0A}">
  <dimension ref="B1:AA128"/>
  <sheetViews>
    <sheetView topLeftCell="A88" workbookViewId="0">
      <selection activeCell="B113" sqref="B113:B121"/>
    </sheetView>
  </sheetViews>
  <sheetFormatPr defaultRowHeight="15" x14ac:dyDescent="0.25"/>
  <cols>
    <col min="13" max="13" width="14" customWidth="1"/>
  </cols>
  <sheetData>
    <row r="1" spans="2:14" x14ac:dyDescent="0.25">
      <c r="B1" t="s">
        <v>11</v>
      </c>
      <c r="C1" s="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M1" t="s">
        <v>30</v>
      </c>
      <c r="N1" s="3">
        <v>298</v>
      </c>
    </row>
    <row r="2" spans="2:14" x14ac:dyDescent="0.25">
      <c r="B2" t="s">
        <v>0</v>
      </c>
      <c r="C2">
        <v>0.63249999999999995</v>
      </c>
      <c r="D2">
        <v>0.63249999999999995</v>
      </c>
      <c r="E2">
        <v>0.63249999999999995</v>
      </c>
      <c r="F2">
        <v>0.63249999999999995</v>
      </c>
      <c r="G2">
        <v>1.2302</v>
      </c>
      <c r="H2">
        <v>1.7048000000000001</v>
      </c>
      <c r="I2">
        <v>1.1434</v>
      </c>
      <c r="J2">
        <v>1.1434</v>
      </c>
      <c r="K2">
        <v>1.7334000000000001</v>
      </c>
    </row>
    <row r="3" spans="2:14" x14ac:dyDescent="0.25">
      <c r="B3" t="s">
        <v>1</v>
      </c>
      <c r="C3">
        <v>1.0608</v>
      </c>
      <c r="D3">
        <v>0.70809999999999995</v>
      </c>
      <c r="E3">
        <v>0.35539999999999999</v>
      </c>
      <c r="F3">
        <v>0</v>
      </c>
      <c r="G3">
        <v>0.89270000000000005</v>
      </c>
      <c r="H3">
        <v>1.67</v>
      </c>
      <c r="I3">
        <v>1.2495000000000001</v>
      </c>
      <c r="J3">
        <v>0.89680000000000004</v>
      </c>
      <c r="K3">
        <v>2.4561000000000002</v>
      </c>
    </row>
    <row r="5" spans="2:14" x14ac:dyDescent="0.25">
      <c r="B5" t="s">
        <v>12</v>
      </c>
    </row>
    <row r="6" spans="2:14" x14ac:dyDescent="0.25">
      <c r="B6" t="s">
        <v>11</v>
      </c>
      <c r="C6" s="1" t="s">
        <v>2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8</v>
      </c>
      <c r="J6" t="s">
        <v>9</v>
      </c>
      <c r="K6" t="s">
        <v>10</v>
      </c>
    </row>
    <row r="7" spans="2:14" x14ac:dyDescent="0.25">
      <c r="B7" s="1" t="s">
        <v>2</v>
      </c>
      <c r="C7">
        <v>0</v>
      </c>
      <c r="D7">
        <v>0</v>
      </c>
      <c r="E7">
        <v>0</v>
      </c>
      <c r="F7">
        <v>0</v>
      </c>
      <c r="G7">
        <v>2777</v>
      </c>
      <c r="H7">
        <v>433.6</v>
      </c>
      <c r="I7">
        <v>233.1</v>
      </c>
      <c r="J7">
        <v>233.1</v>
      </c>
      <c r="K7">
        <v>1391.3</v>
      </c>
    </row>
    <row r="8" spans="2:14" x14ac:dyDescent="0.25">
      <c r="B8" t="s">
        <v>3</v>
      </c>
      <c r="C8">
        <v>0</v>
      </c>
      <c r="D8">
        <v>0</v>
      </c>
      <c r="E8">
        <v>0</v>
      </c>
      <c r="F8">
        <v>0</v>
      </c>
      <c r="G8">
        <v>2777</v>
      </c>
      <c r="H8">
        <v>433.6</v>
      </c>
      <c r="I8">
        <v>233.1</v>
      </c>
      <c r="J8">
        <v>233.1</v>
      </c>
      <c r="K8">
        <v>1391.3</v>
      </c>
    </row>
    <row r="9" spans="2:14" x14ac:dyDescent="0.25">
      <c r="B9" t="s">
        <v>4</v>
      </c>
      <c r="C9">
        <v>0</v>
      </c>
      <c r="D9">
        <v>0</v>
      </c>
      <c r="E9">
        <v>0</v>
      </c>
      <c r="F9">
        <v>0</v>
      </c>
      <c r="G9">
        <v>2777</v>
      </c>
      <c r="H9">
        <v>433.6</v>
      </c>
      <c r="I9">
        <v>233.1</v>
      </c>
      <c r="J9">
        <v>233.1</v>
      </c>
      <c r="K9">
        <v>1391.3</v>
      </c>
    </row>
    <row r="10" spans="2:14" x14ac:dyDescent="0.25">
      <c r="B10" t="s">
        <v>5</v>
      </c>
      <c r="C10">
        <v>0</v>
      </c>
      <c r="D10">
        <v>0</v>
      </c>
      <c r="E10">
        <v>0</v>
      </c>
      <c r="F10">
        <v>0</v>
      </c>
      <c r="G10">
        <v>2777</v>
      </c>
      <c r="H10">
        <v>433.6</v>
      </c>
      <c r="I10">
        <v>233.1</v>
      </c>
      <c r="J10">
        <v>233.1</v>
      </c>
      <c r="K10">
        <v>1391.3</v>
      </c>
    </row>
    <row r="11" spans="2:14" x14ac:dyDescent="0.25">
      <c r="B11" t="s">
        <v>6</v>
      </c>
      <c r="C11">
        <v>1606</v>
      </c>
      <c r="D11">
        <v>1606</v>
      </c>
      <c r="E11">
        <v>1606</v>
      </c>
      <c r="F11">
        <v>1606</v>
      </c>
      <c r="G11">
        <v>0</v>
      </c>
      <c r="H11">
        <v>-250</v>
      </c>
      <c r="I11">
        <v>816.7</v>
      </c>
      <c r="J11">
        <v>816.7</v>
      </c>
      <c r="K11">
        <v>-801.9</v>
      </c>
    </row>
    <row r="12" spans="2:14" x14ac:dyDescent="0.25">
      <c r="B12" t="s">
        <v>7</v>
      </c>
      <c r="C12">
        <v>199</v>
      </c>
      <c r="D12">
        <v>199</v>
      </c>
      <c r="E12">
        <v>199</v>
      </c>
      <c r="F12">
        <v>199</v>
      </c>
      <c r="G12">
        <v>653.29999999999995</v>
      </c>
      <c r="H12">
        <v>0</v>
      </c>
      <c r="I12">
        <v>3645</v>
      </c>
      <c r="J12">
        <v>3645</v>
      </c>
      <c r="K12">
        <v>770.6</v>
      </c>
    </row>
    <row r="13" spans="2:14" x14ac:dyDescent="0.25">
      <c r="B13" t="s">
        <v>8</v>
      </c>
      <c r="C13">
        <v>-9.6539999999999999</v>
      </c>
      <c r="D13">
        <v>-9.6539999999999999</v>
      </c>
      <c r="E13">
        <v>-9.6539999999999999</v>
      </c>
      <c r="F13">
        <v>-9.6539999999999999</v>
      </c>
      <c r="G13">
        <v>650.9</v>
      </c>
      <c r="H13">
        <v>695.8</v>
      </c>
      <c r="I13">
        <v>0</v>
      </c>
      <c r="J13">
        <v>0</v>
      </c>
      <c r="K13">
        <v>433.20699999999999</v>
      </c>
    </row>
    <row r="14" spans="2:14" x14ac:dyDescent="0.25">
      <c r="B14" t="s">
        <v>9</v>
      </c>
      <c r="C14">
        <v>-9.6539999999999999</v>
      </c>
      <c r="D14">
        <v>-9.6539999999999999</v>
      </c>
      <c r="E14">
        <v>-9.6539999999999999</v>
      </c>
      <c r="F14">
        <v>-9.6539999999999999</v>
      </c>
      <c r="G14">
        <v>650.9</v>
      </c>
      <c r="H14">
        <v>695.8</v>
      </c>
      <c r="I14">
        <v>0</v>
      </c>
      <c r="J14">
        <v>0</v>
      </c>
      <c r="K14">
        <v>433.20699999999999</v>
      </c>
    </row>
    <row r="15" spans="2:14" x14ac:dyDescent="0.25">
      <c r="B15" t="s">
        <v>10</v>
      </c>
      <c r="C15">
        <v>-17.253</v>
      </c>
      <c r="D15">
        <v>-17.253</v>
      </c>
      <c r="E15">
        <v>-17.253</v>
      </c>
      <c r="F15">
        <v>-17.253</v>
      </c>
      <c r="G15">
        <v>1460</v>
      </c>
      <c r="H15">
        <v>190.5</v>
      </c>
      <c r="I15">
        <v>177.66499999999999</v>
      </c>
      <c r="J15">
        <v>177.66499999999999</v>
      </c>
      <c r="K15">
        <v>0</v>
      </c>
    </row>
    <row r="17" spans="2:11" x14ac:dyDescent="0.25">
      <c r="B17" t="s">
        <v>13</v>
      </c>
    </row>
    <row r="18" spans="2:11" x14ac:dyDescent="0.25">
      <c r="B18" t="s">
        <v>11</v>
      </c>
      <c r="C18" s="1" t="s">
        <v>2</v>
      </c>
      <c r="D18" t="s">
        <v>3</v>
      </c>
      <c r="E18" t="s">
        <v>4</v>
      </c>
      <c r="F18" t="s">
        <v>5</v>
      </c>
      <c r="G18" t="s">
        <v>6</v>
      </c>
      <c r="H18" t="s">
        <v>7</v>
      </c>
      <c r="I18" t="s">
        <v>8</v>
      </c>
      <c r="J18" t="s">
        <v>9</v>
      </c>
      <c r="K18" t="s">
        <v>10</v>
      </c>
    </row>
    <row r="19" spans="2:11" x14ac:dyDescent="0.25">
      <c r="B19" s="1" t="s">
        <v>2</v>
      </c>
      <c r="C19">
        <v>0</v>
      </c>
      <c r="D19">
        <v>0</v>
      </c>
      <c r="E19">
        <v>0</v>
      </c>
      <c r="F19">
        <v>0</v>
      </c>
      <c r="G19">
        <v>-4.6740000000000004</v>
      </c>
      <c r="H19">
        <v>0.14729999999999999</v>
      </c>
      <c r="I19">
        <v>-0.3155</v>
      </c>
      <c r="J19">
        <v>-0.3155</v>
      </c>
      <c r="K19">
        <v>-3.6156000000000001</v>
      </c>
    </row>
    <row r="20" spans="2:11" x14ac:dyDescent="0.25">
      <c r="B20" t="s">
        <v>3</v>
      </c>
      <c r="C20">
        <v>0</v>
      </c>
      <c r="D20">
        <v>0</v>
      </c>
      <c r="E20">
        <v>0</v>
      </c>
      <c r="F20">
        <v>0</v>
      </c>
      <c r="G20">
        <v>-4.6740000000000004</v>
      </c>
      <c r="H20">
        <v>0.14729999999999999</v>
      </c>
      <c r="I20">
        <v>-0.3155</v>
      </c>
      <c r="J20">
        <v>-0.3155</v>
      </c>
      <c r="K20">
        <v>-3.6156000000000001</v>
      </c>
    </row>
    <row r="21" spans="2:11" x14ac:dyDescent="0.25">
      <c r="B21" t="s">
        <v>4</v>
      </c>
      <c r="C21">
        <v>0</v>
      </c>
      <c r="D21">
        <v>0</v>
      </c>
      <c r="E21">
        <v>0</v>
      </c>
      <c r="F21">
        <v>0</v>
      </c>
      <c r="G21">
        <v>-4.6740000000000004</v>
      </c>
      <c r="H21">
        <v>0.14729999999999999</v>
      </c>
      <c r="I21">
        <v>-0.3155</v>
      </c>
      <c r="J21">
        <v>-0.3155</v>
      </c>
      <c r="K21">
        <v>-3.6156000000000001</v>
      </c>
    </row>
    <row r="22" spans="2:11" x14ac:dyDescent="0.25">
      <c r="B22" t="s">
        <v>5</v>
      </c>
      <c r="C22">
        <v>0</v>
      </c>
      <c r="D22">
        <v>0</v>
      </c>
      <c r="E22">
        <v>0</v>
      </c>
      <c r="F22">
        <v>0</v>
      </c>
      <c r="G22">
        <v>-4.6740000000000004</v>
      </c>
      <c r="H22">
        <v>0.14729999999999999</v>
      </c>
      <c r="I22">
        <v>-0.3155</v>
      </c>
      <c r="J22">
        <v>-0.3155</v>
      </c>
      <c r="K22">
        <v>-3.6156000000000001</v>
      </c>
    </row>
    <row r="23" spans="2:11" x14ac:dyDescent="0.25">
      <c r="B23" t="s">
        <v>6</v>
      </c>
      <c r="C23">
        <v>-4.7460000000000004</v>
      </c>
      <c r="D23">
        <v>-4.7460000000000004</v>
      </c>
      <c r="E23">
        <v>-4.7460000000000004</v>
      </c>
      <c r="F23">
        <v>-4.7460000000000004</v>
      </c>
      <c r="G23">
        <v>0</v>
      </c>
      <c r="H23">
        <v>2.8570000000000002</v>
      </c>
      <c r="I23">
        <v>-5.0919999999999996</v>
      </c>
      <c r="J23">
        <v>-5.0919999999999996</v>
      </c>
      <c r="K23">
        <v>3.8239999999999998</v>
      </c>
    </row>
    <row r="24" spans="2:11" x14ac:dyDescent="0.25">
      <c r="B24" t="s">
        <v>7</v>
      </c>
      <c r="C24">
        <v>-0.87090000000000001</v>
      </c>
      <c r="D24">
        <v>-0.87090000000000001</v>
      </c>
      <c r="E24">
        <v>-0.87090000000000001</v>
      </c>
      <c r="F24">
        <v>-0.87090000000000001</v>
      </c>
      <c r="G24">
        <v>-1.4119999999999999</v>
      </c>
      <c r="H24">
        <v>0</v>
      </c>
      <c r="I24">
        <v>-26.91</v>
      </c>
      <c r="J24">
        <v>-26.91</v>
      </c>
      <c r="K24">
        <v>-0.58730000000000004</v>
      </c>
    </row>
    <row r="25" spans="2:11" x14ac:dyDescent="0.25">
      <c r="B25" t="s">
        <v>8</v>
      </c>
      <c r="C25">
        <v>-3.2419999999999997E-2</v>
      </c>
      <c r="D25">
        <v>-3.2419999999999997E-2</v>
      </c>
      <c r="E25">
        <v>-3.2419999999999997E-2</v>
      </c>
      <c r="F25">
        <v>-3.2419999999999997E-2</v>
      </c>
      <c r="G25">
        <v>-0.71319999999999995</v>
      </c>
      <c r="H25">
        <v>-0.96189999999999998</v>
      </c>
      <c r="I25">
        <v>0</v>
      </c>
      <c r="J25">
        <v>0</v>
      </c>
      <c r="K25">
        <v>-0.60527600000000004</v>
      </c>
    </row>
    <row r="26" spans="2:11" x14ac:dyDescent="0.25">
      <c r="B26" t="s">
        <v>9</v>
      </c>
      <c r="C26">
        <v>-3.2419999999999997E-2</v>
      </c>
      <c r="D26">
        <v>-3.2419999999999997E-2</v>
      </c>
      <c r="E26">
        <v>-3.2419999999999997E-2</v>
      </c>
      <c r="F26">
        <v>-3.2419999999999997E-2</v>
      </c>
      <c r="G26">
        <v>-0.71319999999999995</v>
      </c>
      <c r="H26">
        <v>-0.96189999999999998</v>
      </c>
      <c r="I26">
        <v>0</v>
      </c>
      <c r="J26">
        <v>0</v>
      </c>
      <c r="K26">
        <v>-0.60527600000000004</v>
      </c>
    </row>
    <row r="27" spans="2:11" x14ac:dyDescent="0.25">
      <c r="B27" t="s">
        <v>10</v>
      </c>
      <c r="C27">
        <v>0.83889999999999998</v>
      </c>
      <c r="D27">
        <v>0.83889999999999998</v>
      </c>
      <c r="E27">
        <v>0.83889999999999998</v>
      </c>
      <c r="F27">
        <v>0.83889999999999998</v>
      </c>
      <c r="G27">
        <v>-8.673</v>
      </c>
      <c r="H27">
        <v>-3.669</v>
      </c>
      <c r="I27">
        <v>-3.72906</v>
      </c>
      <c r="J27">
        <v>-3.72906</v>
      </c>
      <c r="K27">
        <v>0</v>
      </c>
    </row>
    <row r="29" spans="2:11" x14ac:dyDescent="0.25">
      <c r="B29" t="s">
        <v>14</v>
      </c>
    </row>
    <row r="30" spans="2:11" x14ac:dyDescent="0.25">
      <c r="B30" t="s">
        <v>11</v>
      </c>
      <c r="C30" s="1" t="s">
        <v>2</v>
      </c>
      <c r="D30" t="s">
        <v>3</v>
      </c>
      <c r="E30" t="s">
        <v>4</v>
      </c>
      <c r="F30" t="s">
        <v>5</v>
      </c>
      <c r="G30" t="s">
        <v>6</v>
      </c>
      <c r="H30" t="s">
        <v>7</v>
      </c>
      <c r="I30" t="s">
        <v>8</v>
      </c>
      <c r="J30" t="s">
        <v>9</v>
      </c>
      <c r="K30" t="s">
        <v>10</v>
      </c>
    </row>
    <row r="31" spans="2:11" x14ac:dyDescent="0.25">
      <c r="B31" s="1" t="s">
        <v>2</v>
      </c>
      <c r="C31">
        <v>0</v>
      </c>
      <c r="D31">
        <v>0</v>
      </c>
      <c r="E31">
        <v>0</v>
      </c>
      <c r="F31">
        <v>0</v>
      </c>
      <c r="G31">
        <v>1.5510000000000001E-3</v>
      </c>
      <c r="H31">
        <v>0</v>
      </c>
      <c r="I31">
        <v>0</v>
      </c>
      <c r="J31">
        <v>0</v>
      </c>
      <c r="K31">
        <v>1.1440000000000001E-3</v>
      </c>
    </row>
    <row r="32" spans="2:11" x14ac:dyDescent="0.25">
      <c r="B32" t="s">
        <v>3</v>
      </c>
      <c r="C32">
        <v>0</v>
      </c>
      <c r="D32">
        <v>0</v>
      </c>
      <c r="E32">
        <v>0</v>
      </c>
      <c r="F32">
        <v>0</v>
      </c>
      <c r="G32">
        <v>1.5510000000000001E-3</v>
      </c>
      <c r="H32">
        <v>0</v>
      </c>
      <c r="I32">
        <v>0</v>
      </c>
      <c r="J32">
        <v>0</v>
      </c>
      <c r="K32">
        <v>1.1440000000000001E-3</v>
      </c>
    </row>
    <row r="33" spans="2:11" x14ac:dyDescent="0.25">
      <c r="B33" t="s">
        <v>4</v>
      </c>
      <c r="C33">
        <v>0</v>
      </c>
      <c r="D33">
        <v>0</v>
      </c>
      <c r="E33">
        <v>0</v>
      </c>
      <c r="F33">
        <v>0</v>
      </c>
      <c r="G33">
        <v>1.5510000000000001E-3</v>
      </c>
      <c r="H33">
        <v>0</v>
      </c>
      <c r="I33">
        <v>0</v>
      </c>
      <c r="J33">
        <v>0</v>
      </c>
      <c r="K33">
        <v>1.1440000000000001E-3</v>
      </c>
    </row>
    <row r="34" spans="2:11" x14ac:dyDescent="0.25">
      <c r="B34" t="s">
        <v>5</v>
      </c>
      <c r="C34">
        <v>0</v>
      </c>
      <c r="D34">
        <v>0</v>
      </c>
      <c r="E34">
        <v>0</v>
      </c>
      <c r="F34">
        <v>0</v>
      </c>
      <c r="G34">
        <v>1.5510000000000001E-3</v>
      </c>
      <c r="H34">
        <v>0</v>
      </c>
      <c r="I34">
        <v>0</v>
      </c>
      <c r="J34">
        <v>0</v>
      </c>
      <c r="K34">
        <v>1.1440000000000001E-3</v>
      </c>
    </row>
    <row r="35" spans="2:11" x14ac:dyDescent="0.25">
      <c r="B35" t="s">
        <v>6</v>
      </c>
      <c r="C35" s="2">
        <v>9.1810000000000004E-4</v>
      </c>
      <c r="D35" s="2">
        <v>9.1810000000000004E-4</v>
      </c>
      <c r="E35" s="2">
        <v>9.1810000000000004E-4</v>
      </c>
      <c r="F35" s="2">
        <v>9.1810000000000004E-4</v>
      </c>
      <c r="G35">
        <v>0</v>
      </c>
      <c r="H35">
        <v>6.0219999999999996E-3</v>
      </c>
      <c r="I35">
        <v>6.0650000000000001E-3</v>
      </c>
      <c r="J35">
        <v>6.0650000000000001E-3</v>
      </c>
      <c r="K35">
        <v>-7.5139999999999998E-3</v>
      </c>
    </row>
    <row r="36" spans="2:11" x14ac:dyDescent="0.25">
      <c r="B36" t="s">
        <v>7</v>
      </c>
      <c r="C36">
        <v>0</v>
      </c>
      <c r="D36">
        <v>0</v>
      </c>
      <c r="E36">
        <v>0</v>
      </c>
      <c r="F36">
        <v>0</v>
      </c>
      <c r="G36" s="2">
        <v>9.5399999999999999E-4</v>
      </c>
      <c r="H36">
        <v>0</v>
      </c>
      <c r="I36">
        <v>4.7570000000000001E-2</v>
      </c>
      <c r="J36">
        <v>4.7570000000000001E-2</v>
      </c>
      <c r="K36">
        <v>-3.2520000000000001E-3</v>
      </c>
    </row>
    <row r="37" spans="2:11" x14ac:dyDescent="0.25">
      <c r="B37" t="s">
        <v>8</v>
      </c>
      <c r="C37">
        <v>0</v>
      </c>
      <c r="D37">
        <v>0</v>
      </c>
      <c r="E37">
        <v>0</v>
      </c>
      <c r="F37">
        <v>0</v>
      </c>
      <c r="G37" s="2">
        <v>8.1499999999999997E-4</v>
      </c>
      <c r="H37">
        <v>-2.4620000000000002E-3</v>
      </c>
      <c r="I37">
        <v>0</v>
      </c>
      <c r="J37">
        <v>0</v>
      </c>
      <c r="K37" s="2">
        <v>-9.1399999999999999E-4</v>
      </c>
    </row>
    <row r="38" spans="2:11" x14ac:dyDescent="0.25">
      <c r="B38" t="s">
        <v>9</v>
      </c>
      <c r="C38">
        <v>0</v>
      </c>
      <c r="D38">
        <v>0</v>
      </c>
      <c r="E38">
        <v>0</v>
      </c>
      <c r="F38">
        <v>0</v>
      </c>
      <c r="G38" s="2">
        <v>8.1499999999999997E-4</v>
      </c>
      <c r="H38">
        <v>-2.4620000000000002E-3</v>
      </c>
      <c r="I38">
        <v>0</v>
      </c>
      <c r="J38">
        <v>0</v>
      </c>
      <c r="K38" s="2">
        <v>-9.1399999999999999E-4</v>
      </c>
    </row>
    <row r="39" spans="2:11" x14ac:dyDescent="0.25">
      <c r="B39" t="s">
        <v>10</v>
      </c>
      <c r="C39" s="2">
        <v>9.0209999999999997E-4</v>
      </c>
      <c r="D39" s="2">
        <v>9.0209999999999997E-4</v>
      </c>
      <c r="E39" s="2">
        <v>9.0209999999999997E-4</v>
      </c>
      <c r="F39" s="2">
        <v>9.0209999999999997E-4</v>
      </c>
      <c r="G39">
        <v>1.6410000000000001E-2</v>
      </c>
      <c r="H39">
        <v>8.8380000000000004E-3</v>
      </c>
      <c r="I39">
        <v>1.0763E-2</v>
      </c>
      <c r="J39">
        <v>1.0763E-2</v>
      </c>
      <c r="K39">
        <v>0</v>
      </c>
    </row>
    <row r="40" spans="2:11" x14ac:dyDescent="0.25">
      <c r="C40" s="10" t="s">
        <v>15</v>
      </c>
      <c r="D40" s="10" t="s">
        <v>16</v>
      </c>
      <c r="E40" s="10" t="s">
        <v>17</v>
      </c>
      <c r="F40" s="10" t="s">
        <v>18</v>
      </c>
      <c r="G40" s="10" t="s">
        <v>19</v>
      </c>
    </row>
    <row r="41" spans="2:11" x14ac:dyDescent="0.25">
      <c r="B41" s="6" t="s">
        <v>23</v>
      </c>
      <c r="C41" s="4">
        <v>0</v>
      </c>
      <c r="D41" s="4">
        <v>1</v>
      </c>
      <c r="E41" s="4">
        <v>0</v>
      </c>
      <c r="F41" s="4">
        <v>0</v>
      </c>
      <c r="G41" s="5">
        <v>0</v>
      </c>
    </row>
    <row r="42" spans="2:11" x14ac:dyDescent="0.25">
      <c r="C42" t="s">
        <v>15</v>
      </c>
      <c r="D42" t="s">
        <v>16</v>
      </c>
      <c r="E42" t="s">
        <v>17</v>
      </c>
      <c r="F42" t="s">
        <v>18</v>
      </c>
      <c r="G42" t="s">
        <v>19</v>
      </c>
      <c r="I42" t="s">
        <v>0</v>
      </c>
      <c r="J42" t="s">
        <v>1</v>
      </c>
    </row>
    <row r="43" spans="2:11" x14ac:dyDescent="0.25">
      <c r="B43" s="1" t="s">
        <v>2</v>
      </c>
      <c r="C43">
        <v>0</v>
      </c>
      <c r="D43">
        <v>1</v>
      </c>
      <c r="E43">
        <v>2</v>
      </c>
      <c r="F43">
        <v>0</v>
      </c>
      <c r="G43">
        <v>1</v>
      </c>
      <c r="I43">
        <v>0.63249999999999995</v>
      </c>
      <c r="J43">
        <v>1.0608</v>
      </c>
    </row>
    <row r="44" spans="2:11" x14ac:dyDescent="0.25">
      <c r="B44" t="s">
        <v>3</v>
      </c>
      <c r="C44">
        <v>2</v>
      </c>
      <c r="D44">
        <v>0</v>
      </c>
      <c r="E44">
        <v>1</v>
      </c>
      <c r="F44">
        <v>0</v>
      </c>
      <c r="G44">
        <v>1</v>
      </c>
      <c r="I44">
        <v>0.63249999999999995</v>
      </c>
      <c r="J44">
        <v>0.70809999999999995</v>
      </c>
    </row>
    <row r="45" spans="2:11" x14ac:dyDescent="0.25">
      <c r="B45" t="s">
        <v>4</v>
      </c>
      <c r="C45">
        <v>1</v>
      </c>
      <c r="D45">
        <v>0</v>
      </c>
      <c r="E45">
        <v>0</v>
      </c>
      <c r="F45">
        <v>0</v>
      </c>
      <c r="G45">
        <v>0</v>
      </c>
      <c r="I45">
        <v>0.63249999999999995</v>
      </c>
      <c r="J45">
        <v>0.35539999999999999</v>
      </c>
    </row>
    <row r="46" spans="2:11" x14ac:dyDescent="0.25">
      <c r="B46" t="s">
        <v>5</v>
      </c>
      <c r="C46">
        <v>0</v>
      </c>
      <c r="D46">
        <v>0</v>
      </c>
      <c r="E46">
        <v>1</v>
      </c>
      <c r="F46">
        <v>0</v>
      </c>
      <c r="G46">
        <v>0</v>
      </c>
      <c r="I46">
        <v>0.63249999999999995</v>
      </c>
      <c r="J46">
        <v>0</v>
      </c>
    </row>
    <row r="47" spans="2:11" x14ac:dyDescent="0.25">
      <c r="B47" t="s">
        <v>6</v>
      </c>
      <c r="C47">
        <v>3</v>
      </c>
      <c r="D47">
        <v>0</v>
      </c>
      <c r="E47">
        <v>1</v>
      </c>
      <c r="F47">
        <v>0</v>
      </c>
      <c r="G47">
        <v>1</v>
      </c>
      <c r="I47">
        <v>1.2302</v>
      </c>
      <c r="J47">
        <v>0.89270000000000005</v>
      </c>
    </row>
    <row r="48" spans="2:11" x14ac:dyDescent="0.25">
      <c r="B48" t="s">
        <v>7</v>
      </c>
      <c r="C48">
        <v>0</v>
      </c>
      <c r="D48">
        <v>1</v>
      </c>
      <c r="E48">
        <v>0</v>
      </c>
      <c r="F48">
        <v>0</v>
      </c>
      <c r="G48">
        <v>0</v>
      </c>
      <c r="I48">
        <v>1.7048000000000001</v>
      </c>
      <c r="J48">
        <v>1.67</v>
      </c>
    </row>
    <row r="49" spans="2:11" x14ac:dyDescent="0.25">
      <c r="B49" t="s">
        <v>8</v>
      </c>
      <c r="C49">
        <v>0</v>
      </c>
      <c r="D49">
        <v>0</v>
      </c>
      <c r="E49">
        <v>1</v>
      </c>
      <c r="F49">
        <v>0</v>
      </c>
      <c r="G49">
        <v>0</v>
      </c>
      <c r="I49">
        <v>1.1434</v>
      </c>
      <c r="J49">
        <v>1.2495000000000001</v>
      </c>
    </row>
    <row r="50" spans="2:11" x14ac:dyDescent="0.25">
      <c r="B50" t="s">
        <v>9</v>
      </c>
      <c r="C50">
        <v>0</v>
      </c>
      <c r="D50">
        <v>0</v>
      </c>
      <c r="E50">
        <v>1</v>
      </c>
      <c r="F50">
        <v>0</v>
      </c>
      <c r="G50">
        <v>0</v>
      </c>
      <c r="I50">
        <v>1.1434</v>
      </c>
      <c r="J50">
        <v>0.89680000000000004</v>
      </c>
    </row>
    <row r="51" spans="2:11" x14ac:dyDescent="0.25">
      <c r="B51" t="s">
        <v>10</v>
      </c>
      <c r="C51">
        <v>0</v>
      </c>
      <c r="D51">
        <v>0</v>
      </c>
      <c r="E51">
        <v>0</v>
      </c>
      <c r="F51">
        <v>1</v>
      </c>
      <c r="G51">
        <v>0</v>
      </c>
      <c r="I51">
        <v>1.7334000000000001</v>
      </c>
      <c r="J51">
        <v>2.4561000000000002</v>
      </c>
    </row>
    <row r="53" spans="2:11" x14ac:dyDescent="0.25">
      <c r="B53" t="s">
        <v>20</v>
      </c>
      <c r="C53">
        <f>C43*$I$43+C44*$I$44+C45*$I$45+C46*$I$46+C47*$I$47+C48*$I$48+C49*$I$49+C50*$I$50+C51*$I$51</f>
        <v>5.5880999999999998</v>
      </c>
      <c r="D53">
        <f t="shared" ref="D53:G53" si="0">D43*$I$43+D44*$I$44+D45*$I$45+D46*$I$46+D47*$I$47+D48*$I$48+D49*$I$49+D50*$I$50+D51*$I$51</f>
        <v>2.3372999999999999</v>
      </c>
      <c r="E53">
        <f t="shared" si="0"/>
        <v>6.0469999999999997</v>
      </c>
      <c r="F53">
        <f t="shared" si="0"/>
        <v>1.7334000000000001</v>
      </c>
      <c r="G53">
        <f>G43*$I$43+G44*$I$44+G45*$I$45+G46*$I$46+G47*$I$47+G48*$I$48+G49*$I$49+G50*$I$50+G51*$I$51</f>
        <v>2.4951999999999996</v>
      </c>
      <c r="I53">
        <f>C53^(3/4)*$C$41+D53^(3/4)*$D$41+E53^(3/4)*$E$41+F53^(3/4)*$F$41+G53^(3/4)*$G$41</f>
        <v>1.8903222416522598</v>
      </c>
      <c r="J53" t="s">
        <v>26</v>
      </c>
    </row>
    <row r="54" spans="2:11" x14ac:dyDescent="0.25">
      <c r="B54" t="s">
        <v>21</v>
      </c>
      <c r="C54">
        <f>C43*$J$43+C44*$J$44+C45*$J$45+C46*$J$46+C47*$J$47+C48*$J$48+C49*$J$49+C50*$J$50+C51*$J$51</f>
        <v>4.4497</v>
      </c>
      <c r="D54">
        <f t="shared" ref="D54:G54" si="1">D43*$J$43+D44*$J$44+D45*$J$45+D46*$J$46+D47*$J$47+D48*$J$48+D49*$J$49+D50*$J$50+D51*$J$51</f>
        <v>2.7307999999999999</v>
      </c>
      <c r="E54">
        <f t="shared" si="1"/>
        <v>5.8686999999999996</v>
      </c>
      <c r="F54">
        <f t="shared" si="1"/>
        <v>2.4561000000000002</v>
      </c>
      <c r="G54">
        <f t="shared" si="1"/>
        <v>2.6616</v>
      </c>
      <c r="I54">
        <f>C54*$C$41+D54*$D$41+E54*$E$41+F54*$F$41+G54*$G$41</f>
        <v>2.7307999999999999</v>
      </c>
      <c r="J54" t="s">
        <v>27</v>
      </c>
    </row>
    <row r="55" spans="2:11" x14ac:dyDescent="0.25">
      <c r="B55" t="s">
        <v>22</v>
      </c>
      <c r="C55">
        <f>C53^(3/4)/$I$53</f>
        <v>1.9227033485396561</v>
      </c>
      <c r="D55">
        <f t="shared" ref="D55:G55" si="2">D53^(3/4)/$I$53</f>
        <v>1</v>
      </c>
      <c r="E55">
        <f t="shared" si="2"/>
        <v>2.0399481649625479</v>
      </c>
      <c r="F55">
        <f t="shared" si="2"/>
        <v>0.79916830209431122</v>
      </c>
      <c r="G55">
        <f t="shared" si="2"/>
        <v>1.050251177224991</v>
      </c>
      <c r="I55">
        <f>C53*C41+D53*D41+E53*E41+F53*F41+G53*G41</f>
        <v>2.3372999999999999</v>
      </c>
      <c r="J55" t="s">
        <v>28</v>
      </c>
    </row>
    <row r="56" spans="2:11" x14ac:dyDescent="0.25">
      <c r="B56" t="s">
        <v>24</v>
      </c>
      <c r="C56">
        <f>C54/$I$54</f>
        <v>1.6294492456423026</v>
      </c>
      <c r="D56">
        <f t="shared" ref="D56:G56" si="3">D54/$I$54</f>
        <v>1</v>
      </c>
      <c r="E56">
        <f t="shared" si="3"/>
        <v>2.149077193496411</v>
      </c>
      <c r="F56">
        <f t="shared" si="3"/>
        <v>0.89940676724769308</v>
      </c>
      <c r="G56">
        <f t="shared" si="3"/>
        <v>0.97465944045700892</v>
      </c>
    </row>
    <row r="57" spans="2:11" x14ac:dyDescent="0.25">
      <c r="B57" t="s">
        <v>25</v>
      </c>
      <c r="C57">
        <f>C53/$I$55</f>
        <v>2.3908355795148246</v>
      </c>
      <c r="D57">
        <f t="shared" ref="D57:G57" si="4">D53/$I$55</f>
        <v>1</v>
      </c>
      <c r="E57">
        <f t="shared" si="4"/>
        <v>2.5871732340735036</v>
      </c>
      <c r="F57">
        <f t="shared" si="4"/>
        <v>0.74162495186753952</v>
      </c>
      <c r="G57">
        <f t="shared" si="4"/>
        <v>1.0675565823813802</v>
      </c>
    </row>
    <row r="59" spans="2:11" x14ac:dyDescent="0.25">
      <c r="B59" t="s">
        <v>36</v>
      </c>
      <c r="C59">
        <f>EXP(-(C7+C19*$N$1+C31*$N$1^2)/$N$1)</f>
        <v>1</v>
      </c>
      <c r="D59">
        <f t="shared" ref="D59:K59" si="5">EXP(-(D7+D19*$N$1+D31*$N$1^2)/$N$1)</f>
        <v>1</v>
      </c>
      <c r="E59">
        <f t="shared" si="5"/>
        <v>1</v>
      </c>
      <c r="F59">
        <f t="shared" si="5"/>
        <v>1</v>
      </c>
      <c r="G59">
        <f t="shared" si="5"/>
        <v>6.0542792294745766E-3</v>
      </c>
      <c r="H59">
        <f t="shared" si="5"/>
        <v>0.201425930237565</v>
      </c>
      <c r="I59">
        <f t="shared" si="5"/>
        <v>0.62705892399543417</v>
      </c>
      <c r="J59">
        <f t="shared" si="5"/>
        <v>0.62705892399543417</v>
      </c>
      <c r="K59">
        <f t="shared" si="5"/>
        <v>0.24805520759809613</v>
      </c>
    </row>
    <row r="60" spans="2:11" x14ac:dyDescent="0.25">
      <c r="C60">
        <f t="shared" ref="C60:K67" si="6">EXP(-(C8+C20*$N$1+C32*$N$1^2)/$N$1)</f>
        <v>1</v>
      </c>
      <c r="D60">
        <f t="shared" si="6"/>
        <v>1</v>
      </c>
      <c r="E60">
        <f t="shared" si="6"/>
        <v>1</v>
      </c>
      <c r="F60">
        <f t="shared" si="6"/>
        <v>1</v>
      </c>
      <c r="G60">
        <f t="shared" si="6"/>
        <v>6.0542792294745766E-3</v>
      </c>
      <c r="H60">
        <f t="shared" si="6"/>
        <v>0.201425930237565</v>
      </c>
      <c r="I60">
        <f t="shared" si="6"/>
        <v>0.62705892399543417</v>
      </c>
      <c r="J60">
        <f t="shared" si="6"/>
        <v>0.62705892399543417</v>
      </c>
      <c r="K60">
        <f t="shared" si="6"/>
        <v>0.24805520759809613</v>
      </c>
    </row>
    <row r="61" spans="2:11" x14ac:dyDescent="0.25">
      <c r="C61">
        <f t="shared" si="6"/>
        <v>1</v>
      </c>
      <c r="D61">
        <f t="shared" si="6"/>
        <v>1</v>
      </c>
      <c r="E61">
        <f t="shared" si="6"/>
        <v>1</v>
      </c>
      <c r="F61">
        <f t="shared" si="6"/>
        <v>1</v>
      </c>
      <c r="G61">
        <f t="shared" si="6"/>
        <v>6.0542792294745766E-3</v>
      </c>
      <c r="H61">
        <f t="shared" si="6"/>
        <v>0.201425930237565</v>
      </c>
      <c r="I61">
        <f t="shared" si="6"/>
        <v>0.62705892399543417</v>
      </c>
      <c r="J61">
        <f t="shared" si="6"/>
        <v>0.62705892399543417</v>
      </c>
      <c r="K61">
        <f t="shared" si="6"/>
        <v>0.24805520759809613</v>
      </c>
    </row>
    <row r="62" spans="2:11" x14ac:dyDescent="0.25">
      <c r="C62">
        <f t="shared" si="6"/>
        <v>1</v>
      </c>
      <c r="D62">
        <f t="shared" si="6"/>
        <v>1</v>
      </c>
      <c r="E62">
        <f t="shared" si="6"/>
        <v>1</v>
      </c>
      <c r="F62">
        <f t="shared" si="6"/>
        <v>1</v>
      </c>
      <c r="G62">
        <f t="shared" si="6"/>
        <v>6.0542792294745766E-3</v>
      </c>
      <c r="H62">
        <f t="shared" si="6"/>
        <v>0.201425930237565</v>
      </c>
      <c r="I62">
        <f t="shared" si="6"/>
        <v>0.62705892399543417</v>
      </c>
      <c r="J62">
        <f t="shared" si="6"/>
        <v>0.62705892399543417</v>
      </c>
      <c r="K62">
        <f t="shared" si="6"/>
        <v>0.24805520759809613</v>
      </c>
    </row>
    <row r="63" spans="2:11" x14ac:dyDescent="0.25">
      <c r="C63">
        <f t="shared" si="6"/>
        <v>0.39977413855384047</v>
      </c>
      <c r="D63">
        <f t="shared" si="6"/>
        <v>0.39977413855384047</v>
      </c>
      <c r="E63">
        <f t="shared" si="6"/>
        <v>0.39977413855384047</v>
      </c>
      <c r="F63">
        <f t="shared" si="6"/>
        <v>0.39977413855384047</v>
      </c>
      <c r="G63">
        <f t="shared" si="6"/>
        <v>1</v>
      </c>
      <c r="H63">
        <f t="shared" si="6"/>
        <v>2.2090009632274921E-2</v>
      </c>
      <c r="I63">
        <f t="shared" si="6"/>
        <v>1.7229293853406245</v>
      </c>
      <c r="J63">
        <f t="shared" si="6"/>
        <v>1.7229293853406245</v>
      </c>
      <c r="K63">
        <f t="shared" si="6"/>
        <v>3.0225824966623898</v>
      </c>
    </row>
    <row r="64" spans="2:11" x14ac:dyDescent="0.25">
      <c r="C64">
        <f t="shared" si="6"/>
        <v>1.225213071880688</v>
      </c>
      <c r="D64">
        <f t="shared" si="6"/>
        <v>1.225213071880688</v>
      </c>
      <c r="E64">
        <f t="shared" si="6"/>
        <v>1.225213071880688</v>
      </c>
      <c r="F64">
        <f t="shared" si="6"/>
        <v>1.225213071880688</v>
      </c>
      <c r="G64">
        <f t="shared" si="6"/>
        <v>0.34487478178043213</v>
      </c>
      <c r="H64">
        <f t="shared" si="6"/>
        <v>1</v>
      </c>
      <c r="I64">
        <f t="shared" si="6"/>
        <v>1.6530075327382288</v>
      </c>
      <c r="J64">
        <f t="shared" si="6"/>
        <v>1.6530075327382288</v>
      </c>
      <c r="K64">
        <f t="shared" si="6"/>
        <v>0.35718192246234798</v>
      </c>
    </row>
    <row r="65" spans="2:26" x14ac:dyDescent="0.25">
      <c r="C65">
        <f t="shared" si="6"/>
        <v>1.0669626565441728</v>
      </c>
      <c r="D65">
        <f t="shared" si="6"/>
        <v>1.0669626565441728</v>
      </c>
      <c r="E65">
        <f t="shared" si="6"/>
        <v>1.0669626565441728</v>
      </c>
      <c r="F65">
        <f t="shared" si="6"/>
        <v>1.0669626565441728</v>
      </c>
      <c r="G65">
        <f t="shared" si="6"/>
        <v>0.18016211619184899</v>
      </c>
      <c r="H65">
        <f t="shared" si="6"/>
        <v>0.52764934835580657</v>
      </c>
      <c r="I65">
        <f t="shared" si="6"/>
        <v>1</v>
      </c>
      <c r="J65">
        <f t="shared" si="6"/>
        <v>1</v>
      </c>
      <c r="K65">
        <f t="shared" si="6"/>
        <v>0.56210491495274661</v>
      </c>
    </row>
    <row r="66" spans="2:26" x14ac:dyDescent="0.25">
      <c r="C66">
        <f t="shared" si="6"/>
        <v>1.0669626565441728</v>
      </c>
      <c r="D66">
        <f t="shared" si="6"/>
        <v>1.0669626565441728</v>
      </c>
      <c r="E66">
        <f t="shared" si="6"/>
        <v>1.0669626565441728</v>
      </c>
      <c r="F66">
        <f t="shared" si="6"/>
        <v>1.0669626565441728</v>
      </c>
      <c r="G66">
        <f t="shared" si="6"/>
        <v>0.18016211619184899</v>
      </c>
      <c r="H66">
        <f t="shared" si="6"/>
        <v>0.52764934835580657</v>
      </c>
      <c r="I66">
        <f t="shared" si="6"/>
        <v>1</v>
      </c>
      <c r="J66">
        <f t="shared" si="6"/>
        <v>1</v>
      </c>
      <c r="K66">
        <f t="shared" si="6"/>
        <v>0.56210491495274661</v>
      </c>
    </row>
    <row r="67" spans="2:26" x14ac:dyDescent="0.25">
      <c r="C67">
        <f t="shared" si="6"/>
        <v>0.34999730418894615</v>
      </c>
      <c r="D67">
        <f t="shared" si="6"/>
        <v>0.34999730418894615</v>
      </c>
      <c r="E67">
        <f t="shared" si="6"/>
        <v>0.34999730418894615</v>
      </c>
      <c r="F67">
        <f t="shared" si="6"/>
        <v>0.34999730418894615</v>
      </c>
      <c r="G67">
        <f t="shared" si="6"/>
        <v>0.32742087404739589</v>
      </c>
      <c r="H67">
        <f t="shared" si="6"/>
        <v>1.4858904988193422</v>
      </c>
      <c r="I67">
        <f t="shared" si="6"/>
        <v>0.92820257762173319</v>
      </c>
      <c r="J67">
        <f t="shared" si="6"/>
        <v>0.92820257762173319</v>
      </c>
      <c r="K67">
        <f t="shared" si="6"/>
        <v>1</v>
      </c>
    </row>
    <row r="69" spans="2:26" x14ac:dyDescent="0.25">
      <c r="F69" s="10" t="s">
        <v>48</v>
      </c>
      <c r="J69" t="s">
        <v>31</v>
      </c>
      <c r="K69" t="s">
        <v>33</v>
      </c>
      <c r="L69" s="8" t="s">
        <v>34</v>
      </c>
      <c r="T69" s="10"/>
      <c r="Z69" s="8"/>
    </row>
    <row r="70" spans="2:26" x14ac:dyDescent="0.25">
      <c r="B70" t="s">
        <v>32</v>
      </c>
      <c r="C70">
        <f>C43*$C$41</f>
        <v>0</v>
      </c>
      <c r="D70">
        <f>D43*$D$41</f>
        <v>1</v>
      </c>
      <c r="E70">
        <f>E43*$E$41</f>
        <v>0</v>
      </c>
      <c r="F70">
        <f>F43*$F$41</f>
        <v>0</v>
      </c>
      <c r="G70">
        <f>G43*$G$41</f>
        <v>0</v>
      </c>
      <c r="H70" s="7">
        <f>SUM(C70:G70)</f>
        <v>1</v>
      </c>
      <c r="J70">
        <f>H70/$H$79</f>
        <v>0.5</v>
      </c>
      <c r="K70">
        <f>J70*J43</f>
        <v>0.53039999999999998</v>
      </c>
      <c r="L70">
        <f>K70/$K$79</f>
        <v>0.38845759484400177</v>
      </c>
      <c r="V70" s="7"/>
    </row>
    <row r="71" spans="2:26" x14ac:dyDescent="0.25">
      <c r="C71">
        <f>C44*$C$41</f>
        <v>0</v>
      </c>
      <c r="D71">
        <f>D44*$D$41</f>
        <v>0</v>
      </c>
      <c r="E71">
        <f>E44*$E$41</f>
        <v>0</v>
      </c>
      <c r="F71">
        <f>F44*$F$41</f>
        <v>0</v>
      </c>
      <c r="G71">
        <f>G44*$G$41</f>
        <v>0</v>
      </c>
      <c r="H71" s="7">
        <f>SUM(C71:G71)</f>
        <v>0</v>
      </c>
      <c r="J71">
        <f t="shared" ref="J71:J78" si="7">H71/$H$79</f>
        <v>0</v>
      </c>
      <c r="K71">
        <f t="shared" ref="K71:K77" si="8">J71*J44</f>
        <v>0</v>
      </c>
      <c r="L71">
        <f t="shared" ref="L71:L78" si="9">K71/$K$79</f>
        <v>0</v>
      </c>
      <c r="V71" s="7"/>
    </row>
    <row r="72" spans="2:26" x14ac:dyDescent="0.25">
      <c r="C72">
        <f t="shared" ref="C72:C78" si="10">C45*$C$41</f>
        <v>0</v>
      </c>
      <c r="D72">
        <f t="shared" ref="D72:D78" si="11">D45*$D$41</f>
        <v>0</v>
      </c>
      <c r="E72">
        <f t="shared" ref="E72:E78" si="12">E45*$E$41</f>
        <v>0</v>
      </c>
      <c r="F72">
        <f t="shared" ref="F72:F78" si="13">F45*$F$41</f>
        <v>0</v>
      </c>
      <c r="G72">
        <f t="shared" ref="G72:G78" si="14">G45*$G$41</f>
        <v>0</v>
      </c>
      <c r="H72" s="7">
        <f t="shared" ref="H72:H78" si="15">SUM(C72:G72)</f>
        <v>0</v>
      </c>
      <c r="J72">
        <f t="shared" si="7"/>
        <v>0</v>
      </c>
      <c r="K72">
        <f t="shared" si="8"/>
        <v>0</v>
      </c>
      <c r="L72">
        <f t="shared" si="9"/>
        <v>0</v>
      </c>
      <c r="V72" s="7"/>
    </row>
    <row r="73" spans="2:26" x14ac:dyDescent="0.25">
      <c r="C73">
        <f t="shared" si="10"/>
        <v>0</v>
      </c>
      <c r="D73">
        <f t="shared" si="11"/>
        <v>0</v>
      </c>
      <c r="E73">
        <f t="shared" si="12"/>
        <v>0</v>
      </c>
      <c r="F73">
        <f t="shared" si="13"/>
        <v>0</v>
      </c>
      <c r="G73">
        <f t="shared" si="14"/>
        <v>0</v>
      </c>
      <c r="H73" s="7">
        <f t="shared" si="15"/>
        <v>0</v>
      </c>
      <c r="J73">
        <f t="shared" si="7"/>
        <v>0</v>
      </c>
      <c r="K73">
        <f t="shared" si="8"/>
        <v>0</v>
      </c>
      <c r="L73">
        <f t="shared" si="9"/>
        <v>0</v>
      </c>
      <c r="V73" s="7"/>
    </row>
    <row r="74" spans="2:26" x14ac:dyDescent="0.25">
      <c r="C74">
        <f t="shared" si="10"/>
        <v>0</v>
      </c>
      <c r="D74">
        <f t="shared" si="11"/>
        <v>0</v>
      </c>
      <c r="E74">
        <f t="shared" si="12"/>
        <v>0</v>
      </c>
      <c r="F74">
        <f t="shared" si="13"/>
        <v>0</v>
      </c>
      <c r="G74">
        <f t="shared" si="14"/>
        <v>0</v>
      </c>
      <c r="H74" s="7">
        <f t="shared" si="15"/>
        <v>0</v>
      </c>
      <c r="J74">
        <f t="shared" si="7"/>
        <v>0</v>
      </c>
      <c r="K74">
        <f t="shared" si="8"/>
        <v>0</v>
      </c>
      <c r="L74">
        <f t="shared" si="9"/>
        <v>0</v>
      </c>
      <c r="V74" s="7"/>
    </row>
    <row r="75" spans="2:26" x14ac:dyDescent="0.25">
      <c r="C75">
        <f t="shared" si="10"/>
        <v>0</v>
      </c>
      <c r="D75">
        <f t="shared" si="11"/>
        <v>1</v>
      </c>
      <c r="E75">
        <f t="shared" si="12"/>
        <v>0</v>
      </c>
      <c r="F75">
        <f t="shared" si="13"/>
        <v>0</v>
      </c>
      <c r="G75">
        <f t="shared" si="14"/>
        <v>0</v>
      </c>
      <c r="H75" s="7">
        <f t="shared" si="15"/>
        <v>1</v>
      </c>
      <c r="J75">
        <f t="shared" si="7"/>
        <v>0.5</v>
      </c>
      <c r="K75">
        <f t="shared" si="8"/>
        <v>0.83499999999999996</v>
      </c>
      <c r="L75">
        <f t="shared" si="9"/>
        <v>0.61154240515599823</v>
      </c>
      <c r="V75" s="7"/>
    </row>
    <row r="76" spans="2:26" x14ac:dyDescent="0.25">
      <c r="C76">
        <f t="shared" si="10"/>
        <v>0</v>
      </c>
      <c r="D76">
        <f t="shared" si="11"/>
        <v>0</v>
      </c>
      <c r="E76">
        <f t="shared" si="12"/>
        <v>0</v>
      </c>
      <c r="F76">
        <f t="shared" si="13"/>
        <v>0</v>
      </c>
      <c r="G76">
        <f t="shared" si="14"/>
        <v>0</v>
      </c>
      <c r="H76" s="7">
        <f t="shared" si="15"/>
        <v>0</v>
      </c>
      <c r="J76">
        <f t="shared" si="7"/>
        <v>0</v>
      </c>
      <c r="K76">
        <f t="shared" si="8"/>
        <v>0</v>
      </c>
      <c r="L76">
        <f t="shared" si="9"/>
        <v>0</v>
      </c>
      <c r="V76" s="7"/>
    </row>
    <row r="77" spans="2:26" x14ac:dyDescent="0.25">
      <c r="C77">
        <f t="shared" si="10"/>
        <v>0</v>
      </c>
      <c r="D77">
        <f t="shared" si="11"/>
        <v>0</v>
      </c>
      <c r="E77">
        <f t="shared" si="12"/>
        <v>0</v>
      </c>
      <c r="F77">
        <f t="shared" si="13"/>
        <v>0</v>
      </c>
      <c r="G77">
        <f t="shared" si="14"/>
        <v>0</v>
      </c>
      <c r="H77" s="7">
        <f t="shared" si="15"/>
        <v>0</v>
      </c>
      <c r="J77">
        <f t="shared" si="7"/>
        <v>0</v>
      </c>
      <c r="K77">
        <f t="shared" si="8"/>
        <v>0</v>
      </c>
      <c r="L77">
        <f t="shared" si="9"/>
        <v>0</v>
      </c>
      <c r="V77" s="7"/>
    </row>
    <row r="78" spans="2:26" x14ac:dyDescent="0.25">
      <c r="C78">
        <f t="shared" si="10"/>
        <v>0</v>
      </c>
      <c r="D78">
        <f t="shared" si="11"/>
        <v>0</v>
      </c>
      <c r="E78">
        <f t="shared" si="12"/>
        <v>0</v>
      </c>
      <c r="F78">
        <f t="shared" si="13"/>
        <v>0</v>
      </c>
      <c r="G78">
        <f t="shared" si="14"/>
        <v>0</v>
      </c>
      <c r="H78" s="7">
        <f t="shared" si="15"/>
        <v>0</v>
      </c>
      <c r="J78">
        <f t="shared" si="7"/>
        <v>0</v>
      </c>
      <c r="K78">
        <f>J78*J51</f>
        <v>0</v>
      </c>
      <c r="L78">
        <f t="shared" si="9"/>
        <v>0</v>
      </c>
      <c r="V78" s="7"/>
    </row>
    <row r="79" spans="2:26" x14ac:dyDescent="0.25">
      <c r="H79" s="7">
        <f>SUM(H70:H78)</f>
        <v>2</v>
      </c>
      <c r="K79">
        <f>SUM(K70:K78)</f>
        <v>1.3653999999999999</v>
      </c>
      <c r="V79" s="7"/>
    </row>
    <row r="80" spans="2:26" x14ac:dyDescent="0.25">
      <c r="C80" t="s">
        <v>37</v>
      </c>
    </row>
    <row r="81" spans="2:27" x14ac:dyDescent="0.25">
      <c r="C81" t="s">
        <v>38</v>
      </c>
      <c r="D81" t="s">
        <v>38</v>
      </c>
      <c r="E81" t="s">
        <v>38</v>
      </c>
      <c r="F81" t="s">
        <v>38</v>
      </c>
      <c r="G81" t="s">
        <v>39</v>
      </c>
      <c r="H81" t="s">
        <v>40</v>
      </c>
      <c r="I81" t="s">
        <v>41</v>
      </c>
      <c r="J81" t="s">
        <v>41</v>
      </c>
      <c r="K81" t="s">
        <v>42</v>
      </c>
    </row>
    <row r="82" spans="2:27" x14ac:dyDescent="0.25">
      <c r="C82">
        <f>$L$70*C59</f>
        <v>0.38845759484400177</v>
      </c>
      <c r="D82">
        <f>$L$70*D59</f>
        <v>0.38845759484400177</v>
      </c>
      <c r="E82">
        <f t="shared" ref="E82:L82" si="16">$L$70*E59</f>
        <v>0.38845759484400177</v>
      </c>
      <c r="F82">
        <f>$L$70*F59</f>
        <v>0.38845759484400177</v>
      </c>
      <c r="G82">
        <f t="shared" si="16"/>
        <v>2.3518307479956902E-3</v>
      </c>
      <c r="H82">
        <f t="shared" si="16"/>
        <v>7.8245432399300194E-2</v>
      </c>
      <c r="I82">
        <f t="shared" si="16"/>
        <v>0.24358580144073408</v>
      </c>
      <c r="J82">
        <f t="shared" si="16"/>
        <v>0.24358580144073408</v>
      </c>
      <c r="K82">
        <f t="shared" si="16"/>
        <v>9.635892933208598E-2</v>
      </c>
    </row>
    <row r="83" spans="2:27" x14ac:dyDescent="0.25">
      <c r="C83">
        <f>$L$71*C60</f>
        <v>0</v>
      </c>
      <c r="D83">
        <f>$L$71*D60</f>
        <v>0</v>
      </c>
      <c r="E83">
        <f t="shared" ref="E83:L83" si="17">$L$71*E60</f>
        <v>0</v>
      </c>
      <c r="F83">
        <f t="shared" si="17"/>
        <v>0</v>
      </c>
      <c r="G83">
        <f t="shared" si="17"/>
        <v>0</v>
      </c>
      <c r="H83">
        <f t="shared" si="17"/>
        <v>0</v>
      </c>
      <c r="I83">
        <f t="shared" si="17"/>
        <v>0</v>
      </c>
      <c r="J83">
        <f t="shared" si="17"/>
        <v>0</v>
      </c>
      <c r="K83">
        <f t="shared" si="17"/>
        <v>0</v>
      </c>
    </row>
    <row r="84" spans="2:27" x14ac:dyDescent="0.25">
      <c r="C84">
        <f>$L$72*C61</f>
        <v>0</v>
      </c>
      <c r="D84">
        <f>$L$72*D61</f>
        <v>0</v>
      </c>
      <c r="E84">
        <f t="shared" ref="E84:L84" si="18">$L$72*E61</f>
        <v>0</v>
      </c>
      <c r="F84">
        <f t="shared" si="18"/>
        <v>0</v>
      </c>
      <c r="G84">
        <f t="shared" si="18"/>
        <v>0</v>
      </c>
      <c r="H84">
        <f t="shared" si="18"/>
        <v>0</v>
      </c>
      <c r="I84">
        <f t="shared" si="18"/>
        <v>0</v>
      </c>
      <c r="J84">
        <f>$L$72*J61</f>
        <v>0</v>
      </c>
      <c r="K84">
        <f>$L$72*K61</f>
        <v>0</v>
      </c>
    </row>
    <row r="85" spans="2:27" x14ac:dyDescent="0.25">
      <c r="C85">
        <f>$L$73*C62</f>
        <v>0</v>
      </c>
      <c r="D85">
        <f t="shared" ref="D85:K85" si="19">$L$73*D62</f>
        <v>0</v>
      </c>
      <c r="E85">
        <f t="shared" si="19"/>
        <v>0</v>
      </c>
      <c r="F85">
        <f t="shared" si="19"/>
        <v>0</v>
      </c>
      <c r="G85">
        <f t="shared" si="19"/>
        <v>0</v>
      </c>
      <c r="H85">
        <f t="shared" si="19"/>
        <v>0</v>
      </c>
      <c r="I85">
        <f t="shared" si="19"/>
        <v>0</v>
      </c>
      <c r="J85">
        <f t="shared" si="19"/>
        <v>0</v>
      </c>
      <c r="K85">
        <f t="shared" si="19"/>
        <v>0</v>
      </c>
    </row>
    <row r="86" spans="2:27" x14ac:dyDescent="0.25">
      <c r="C86">
        <f>$L$74*C63</f>
        <v>0</v>
      </c>
      <c r="D86">
        <f t="shared" ref="D86:K86" si="20">$L$74*D63</f>
        <v>0</v>
      </c>
      <c r="E86">
        <f t="shared" si="20"/>
        <v>0</v>
      </c>
      <c r="F86">
        <f t="shared" si="20"/>
        <v>0</v>
      </c>
      <c r="G86">
        <f t="shared" si="20"/>
        <v>0</v>
      </c>
      <c r="H86">
        <f t="shared" si="20"/>
        <v>0</v>
      </c>
      <c r="I86">
        <f t="shared" si="20"/>
        <v>0</v>
      </c>
      <c r="J86">
        <f t="shared" si="20"/>
        <v>0</v>
      </c>
      <c r="K86">
        <f t="shared" si="20"/>
        <v>0</v>
      </c>
    </row>
    <row r="87" spans="2:27" x14ac:dyDescent="0.25">
      <c r="C87">
        <f>$L$75*C64</f>
        <v>0.74926974880648489</v>
      </c>
      <c r="D87">
        <f t="shared" ref="D87:K87" si="21">$L$75*D64</f>
        <v>0.74926974880648489</v>
      </c>
      <c r="E87">
        <f t="shared" si="21"/>
        <v>0.74926974880648489</v>
      </c>
      <c r="F87">
        <f t="shared" si="21"/>
        <v>0.74926974880648489</v>
      </c>
      <c r="G87">
        <f t="shared" si="21"/>
        <v>0.2109055535276555</v>
      </c>
      <c r="H87">
        <f t="shared" si="21"/>
        <v>0.61154240515599823</v>
      </c>
      <c r="I87">
        <f t="shared" si="21"/>
        <v>1.0108842023117188</v>
      </c>
      <c r="J87">
        <f t="shared" si="21"/>
        <v>1.0108842023117188</v>
      </c>
      <c r="K87">
        <f t="shared" si="21"/>
        <v>0.21843189194086754</v>
      </c>
    </row>
    <row r="88" spans="2:27" x14ac:dyDescent="0.25">
      <c r="C88">
        <f>$L$76*C65</f>
        <v>0</v>
      </c>
      <c r="D88">
        <f t="shared" ref="D88:K88" si="22">$L$76*D65</f>
        <v>0</v>
      </c>
      <c r="E88">
        <f t="shared" si="22"/>
        <v>0</v>
      </c>
      <c r="F88">
        <f t="shared" si="22"/>
        <v>0</v>
      </c>
      <c r="G88">
        <f t="shared" si="22"/>
        <v>0</v>
      </c>
      <c r="H88">
        <f t="shared" si="22"/>
        <v>0</v>
      </c>
      <c r="I88">
        <f t="shared" si="22"/>
        <v>0</v>
      </c>
      <c r="J88">
        <f t="shared" si="22"/>
        <v>0</v>
      </c>
      <c r="K88">
        <f t="shared" si="22"/>
        <v>0</v>
      </c>
    </row>
    <row r="89" spans="2:27" x14ac:dyDescent="0.25">
      <c r="C89">
        <f>$L$77*C66</f>
        <v>0</v>
      </c>
      <c r="D89">
        <f t="shared" ref="D89:K89" si="23">$L$77*D66</f>
        <v>0</v>
      </c>
      <c r="E89">
        <f t="shared" si="23"/>
        <v>0</v>
      </c>
      <c r="F89">
        <f t="shared" si="23"/>
        <v>0</v>
      </c>
      <c r="G89">
        <f t="shared" si="23"/>
        <v>0</v>
      </c>
      <c r="H89">
        <f t="shared" si="23"/>
        <v>0</v>
      </c>
      <c r="I89">
        <f t="shared" si="23"/>
        <v>0</v>
      </c>
      <c r="J89">
        <f t="shared" si="23"/>
        <v>0</v>
      </c>
      <c r="K89">
        <f t="shared" si="23"/>
        <v>0</v>
      </c>
    </row>
    <row r="90" spans="2:27" x14ac:dyDescent="0.25">
      <c r="C90">
        <f>$L$78*C67</f>
        <v>0</v>
      </c>
      <c r="D90">
        <f t="shared" ref="D90:K90" si="24">$L$78*D67</f>
        <v>0</v>
      </c>
      <c r="E90">
        <f t="shared" si="24"/>
        <v>0</v>
      </c>
      <c r="F90">
        <f t="shared" si="24"/>
        <v>0</v>
      </c>
      <c r="G90">
        <f t="shared" si="24"/>
        <v>0</v>
      </c>
      <c r="H90">
        <f t="shared" si="24"/>
        <v>0</v>
      </c>
      <c r="I90">
        <f t="shared" si="24"/>
        <v>0</v>
      </c>
      <c r="J90">
        <f t="shared" si="24"/>
        <v>0</v>
      </c>
      <c r="K90">
        <f t="shared" si="24"/>
        <v>0</v>
      </c>
    </row>
    <row r="91" spans="2:27" x14ac:dyDescent="0.25">
      <c r="B91" t="s">
        <v>43</v>
      </c>
      <c r="C91" s="7">
        <f>SUM(C82:C90)</f>
        <v>1.1377273436504867</v>
      </c>
      <c r="D91" s="7">
        <f t="shared" ref="D91:J91" si="25">SUM(D82:D90)</f>
        <v>1.1377273436504867</v>
      </c>
      <c r="E91" s="7">
        <f t="shared" si="25"/>
        <v>1.1377273436504867</v>
      </c>
      <c r="F91" s="7">
        <f t="shared" si="25"/>
        <v>1.1377273436504867</v>
      </c>
      <c r="G91" s="7">
        <f t="shared" si="25"/>
        <v>0.21325738427565119</v>
      </c>
      <c r="H91" s="7">
        <f t="shared" si="25"/>
        <v>0.68978783755529838</v>
      </c>
      <c r="I91" s="7">
        <f t="shared" si="25"/>
        <v>1.254470003752453</v>
      </c>
      <c r="J91" s="7">
        <f t="shared" si="25"/>
        <v>1.254470003752453</v>
      </c>
      <c r="K91" s="7">
        <f>SUM(K82:K90)</f>
        <v>0.31479082127295355</v>
      </c>
      <c r="L91" s="9" t="s">
        <v>44</v>
      </c>
      <c r="M91" s="7">
        <f>C91</f>
        <v>1.1377273436504867</v>
      </c>
      <c r="Q91" s="7"/>
      <c r="R91" s="7"/>
      <c r="S91" s="7"/>
      <c r="T91" s="7"/>
      <c r="U91" s="7"/>
      <c r="V91" s="7"/>
      <c r="W91" s="7"/>
      <c r="X91" s="7"/>
      <c r="Y91" s="7"/>
      <c r="Z91" s="9"/>
      <c r="AA91" s="7"/>
    </row>
    <row r="92" spans="2:27" x14ac:dyDescent="0.25">
      <c r="B92" t="s">
        <v>45</v>
      </c>
      <c r="C92">
        <f>$L$70*C59</f>
        <v>0.38845759484400177</v>
      </c>
      <c r="D92">
        <f>$L$71*D59</f>
        <v>0</v>
      </c>
      <c r="E92">
        <f>$L$72*E59</f>
        <v>0</v>
      </c>
      <c r="F92">
        <f>$L$73*F59</f>
        <v>0</v>
      </c>
      <c r="G92">
        <f>$L$74*G59</f>
        <v>0</v>
      </c>
      <c r="H92">
        <f>$L$75*H59</f>
        <v>0.1231804978382648</v>
      </c>
      <c r="I92">
        <f>$L$76*I59</f>
        <v>0</v>
      </c>
      <c r="J92">
        <f>$L$77*J59</f>
        <v>0</v>
      </c>
      <c r="K92">
        <f>$L$78*K59</f>
        <v>0</v>
      </c>
      <c r="M92">
        <f>D91</f>
        <v>1.1377273436504867</v>
      </c>
    </row>
    <row r="93" spans="2:27" x14ac:dyDescent="0.25">
      <c r="C93">
        <f t="shared" ref="C93:C100" si="26">$L$70*C60</f>
        <v>0.38845759484400177</v>
      </c>
      <c r="D93">
        <f t="shared" ref="D93:D100" si="27">$L$71*D60</f>
        <v>0</v>
      </c>
      <c r="E93">
        <f t="shared" ref="E93:E100" si="28">$L$72*E60</f>
        <v>0</v>
      </c>
      <c r="F93">
        <f t="shared" ref="F93:F100" si="29">$L$73*F60</f>
        <v>0</v>
      </c>
      <c r="G93">
        <f t="shared" ref="G93:G100" si="30">$L$74*G60</f>
        <v>0</v>
      </c>
      <c r="H93">
        <f t="shared" ref="H93:H100" si="31">$L$75*H60</f>
        <v>0.1231804978382648</v>
      </c>
      <c r="I93">
        <f t="shared" ref="I93:I100" si="32">$L$76*I60</f>
        <v>0</v>
      </c>
      <c r="J93">
        <f t="shared" ref="J93:J100" si="33">$L$77*J60</f>
        <v>0</v>
      </c>
      <c r="K93">
        <f t="shared" ref="K93:K100" si="34">$L$78*K60</f>
        <v>0</v>
      </c>
      <c r="M93">
        <f>E91</f>
        <v>1.1377273436504867</v>
      </c>
    </row>
    <row r="94" spans="2:27" x14ac:dyDescent="0.25">
      <c r="C94">
        <f t="shared" si="26"/>
        <v>0.38845759484400177</v>
      </c>
      <c r="D94">
        <f t="shared" si="27"/>
        <v>0</v>
      </c>
      <c r="E94">
        <f t="shared" si="28"/>
        <v>0</v>
      </c>
      <c r="F94">
        <f t="shared" si="29"/>
        <v>0</v>
      </c>
      <c r="G94">
        <f t="shared" si="30"/>
        <v>0</v>
      </c>
      <c r="H94">
        <f t="shared" si="31"/>
        <v>0.1231804978382648</v>
      </c>
      <c r="I94">
        <f t="shared" si="32"/>
        <v>0</v>
      </c>
      <c r="J94">
        <f t="shared" si="33"/>
        <v>0</v>
      </c>
      <c r="K94">
        <f t="shared" si="34"/>
        <v>0</v>
      </c>
      <c r="M94">
        <f>F91</f>
        <v>1.1377273436504867</v>
      </c>
    </row>
    <row r="95" spans="2:27" x14ac:dyDescent="0.25">
      <c r="C95">
        <f t="shared" si="26"/>
        <v>0.38845759484400177</v>
      </c>
      <c r="D95">
        <f t="shared" si="27"/>
        <v>0</v>
      </c>
      <c r="E95">
        <f t="shared" si="28"/>
        <v>0</v>
      </c>
      <c r="F95">
        <f t="shared" si="29"/>
        <v>0</v>
      </c>
      <c r="G95">
        <f t="shared" si="30"/>
        <v>0</v>
      </c>
      <c r="H95">
        <f t="shared" si="31"/>
        <v>0.1231804978382648</v>
      </c>
      <c r="I95">
        <f t="shared" si="32"/>
        <v>0</v>
      </c>
      <c r="J95">
        <f t="shared" si="33"/>
        <v>0</v>
      </c>
      <c r="K95">
        <f t="shared" si="34"/>
        <v>0</v>
      </c>
      <c r="M95">
        <f>G91</f>
        <v>0.21325738427565119</v>
      </c>
    </row>
    <row r="96" spans="2:27" x14ac:dyDescent="0.25">
      <c r="C96">
        <f t="shared" si="26"/>
        <v>0.15529530034345759</v>
      </c>
      <c r="D96">
        <f t="shared" si="27"/>
        <v>0</v>
      </c>
      <c r="E96">
        <f t="shared" si="28"/>
        <v>0</v>
      </c>
      <c r="F96">
        <f t="shared" si="29"/>
        <v>0</v>
      </c>
      <c r="G96">
        <f t="shared" si="30"/>
        <v>0</v>
      </c>
      <c r="H96">
        <f t="shared" si="31"/>
        <v>1.3508977620440572E-2</v>
      </c>
      <c r="I96">
        <f t="shared" si="32"/>
        <v>0</v>
      </c>
      <c r="J96">
        <f t="shared" si="33"/>
        <v>0</v>
      </c>
      <c r="K96">
        <f t="shared" si="34"/>
        <v>0</v>
      </c>
      <c r="M96">
        <f>H91</f>
        <v>0.68978783755529838</v>
      </c>
    </row>
    <row r="97" spans="2:27" x14ac:dyDescent="0.25">
      <c r="C97">
        <f t="shared" si="26"/>
        <v>0.47594332307420312</v>
      </c>
      <c r="D97">
        <f t="shared" si="27"/>
        <v>0</v>
      </c>
      <c r="E97">
        <f t="shared" si="28"/>
        <v>0</v>
      </c>
      <c r="F97">
        <f t="shared" si="29"/>
        <v>0</v>
      </c>
      <c r="G97">
        <f t="shared" si="30"/>
        <v>0</v>
      </c>
      <c r="H97">
        <f t="shared" si="31"/>
        <v>0.61154240515599823</v>
      </c>
      <c r="I97">
        <f t="shared" si="32"/>
        <v>0</v>
      </c>
      <c r="J97">
        <f t="shared" si="33"/>
        <v>0</v>
      </c>
      <c r="K97">
        <f t="shared" si="34"/>
        <v>0</v>
      </c>
      <c r="M97">
        <f>I91</f>
        <v>1.254470003752453</v>
      </c>
    </row>
    <row r="98" spans="2:27" x14ac:dyDescent="0.25">
      <c r="C98">
        <f t="shared" si="26"/>
        <v>0.41446974734951608</v>
      </c>
      <c r="D98">
        <f t="shared" si="27"/>
        <v>0</v>
      </c>
      <c r="E98">
        <f t="shared" si="28"/>
        <v>0</v>
      </c>
      <c r="F98">
        <f t="shared" si="29"/>
        <v>0</v>
      </c>
      <c r="G98">
        <f t="shared" si="30"/>
        <v>0</v>
      </c>
      <c r="H98">
        <f t="shared" si="31"/>
        <v>0.32267995157250512</v>
      </c>
      <c r="I98">
        <f t="shared" si="32"/>
        <v>0</v>
      </c>
      <c r="J98">
        <f t="shared" si="33"/>
        <v>0</v>
      </c>
      <c r="K98">
        <f t="shared" si="34"/>
        <v>0</v>
      </c>
      <c r="M98">
        <f>J91</f>
        <v>1.254470003752453</v>
      </c>
    </row>
    <row r="99" spans="2:27" x14ac:dyDescent="0.25">
      <c r="C99">
        <f t="shared" si="26"/>
        <v>0.41446974734951608</v>
      </c>
      <c r="D99">
        <f t="shared" si="27"/>
        <v>0</v>
      </c>
      <c r="E99">
        <f t="shared" si="28"/>
        <v>0</v>
      </c>
      <c r="F99">
        <f t="shared" si="29"/>
        <v>0</v>
      </c>
      <c r="G99">
        <f t="shared" si="30"/>
        <v>0</v>
      </c>
      <c r="H99">
        <f t="shared" si="31"/>
        <v>0.32267995157250512</v>
      </c>
      <c r="I99">
        <f t="shared" si="32"/>
        <v>0</v>
      </c>
      <c r="J99">
        <f t="shared" si="33"/>
        <v>0</v>
      </c>
      <c r="K99">
        <f t="shared" si="34"/>
        <v>0</v>
      </c>
      <c r="M99">
        <f>K91</f>
        <v>0.31479082127295355</v>
      </c>
    </row>
    <row r="100" spans="2:27" x14ac:dyDescent="0.25">
      <c r="C100">
        <f t="shared" si="26"/>
        <v>0.13595911098712249</v>
      </c>
      <c r="D100">
        <f t="shared" si="27"/>
        <v>0</v>
      </c>
      <c r="E100">
        <f t="shared" si="28"/>
        <v>0</v>
      </c>
      <c r="F100">
        <f t="shared" si="29"/>
        <v>0</v>
      </c>
      <c r="G100">
        <f t="shared" si="30"/>
        <v>0</v>
      </c>
      <c r="H100">
        <f t="shared" si="31"/>
        <v>0.90868504944642647</v>
      </c>
      <c r="I100">
        <f t="shared" si="32"/>
        <v>0</v>
      </c>
      <c r="J100">
        <f t="shared" si="33"/>
        <v>0</v>
      </c>
      <c r="K100">
        <f t="shared" si="34"/>
        <v>0</v>
      </c>
    </row>
    <row r="102" spans="2:27" x14ac:dyDescent="0.25">
      <c r="C102">
        <f>C92/$C$91</f>
        <v>0.3414329426219162</v>
      </c>
      <c r="D102">
        <f>D92/$D$91</f>
        <v>0</v>
      </c>
      <c r="E102">
        <f>E92/$E$91</f>
        <v>0</v>
      </c>
      <c r="F102">
        <f>F92/$F$91</f>
        <v>0</v>
      </c>
      <c r="G102">
        <f>G92/$G$91</f>
        <v>0</v>
      </c>
      <c r="H102">
        <f>H92/$H$91</f>
        <v>0.17857736992701001</v>
      </c>
      <c r="I102">
        <f>I92/$I$91</f>
        <v>0</v>
      </c>
      <c r="J102">
        <f>J92/$J$91</f>
        <v>0</v>
      </c>
      <c r="K102">
        <f>K92/$K$91</f>
        <v>0</v>
      </c>
      <c r="L102" s="7">
        <f>SUM(C102:K102)</f>
        <v>0.52001031254892616</v>
      </c>
      <c r="M102" s="9" t="s">
        <v>46</v>
      </c>
      <c r="Z102" s="7"/>
      <c r="AA102" s="9"/>
    </row>
    <row r="103" spans="2:27" x14ac:dyDescent="0.25">
      <c r="C103">
        <f t="shared" ref="C103:C110" si="35">C93/$C$91</f>
        <v>0.3414329426219162</v>
      </c>
      <c r="D103">
        <f t="shared" ref="D103:D110" si="36">D93/$D$91</f>
        <v>0</v>
      </c>
      <c r="E103">
        <f t="shared" ref="E103:E110" si="37">E93/$E$91</f>
        <v>0</v>
      </c>
      <c r="F103">
        <f t="shared" ref="F103:F110" si="38">F93/$F$91</f>
        <v>0</v>
      </c>
      <c r="G103">
        <f t="shared" ref="G103:G110" si="39">G93/$G$91</f>
        <v>0</v>
      </c>
      <c r="H103">
        <f t="shared" ref="H103:H110" si="40">H93/$H$91</f>
        <v>0.17857736992701001</v>
      </c>
      <c r="I103">
        <f t="shared" ref="I103:I110" si="41">I93/$I$91</f>
        <v>0</v>
      </c>
      <c r="J103">
        <f t="shared" ref="J103:J110" si="42">J93/$J$91</f>
        <v>0</v>
      </c>
      <c r="K103">
        <f t="shared" ref="K103:K110" si="43">K93/$K$91</f>
        <v>0</v>
      </c>
      <c r="L103" s="7">
        <f t="shared" ref="L103:L110" si="44">SUM(C103:K103)</f>
        <v>0.52001031254892616</v>
      </c>
      <c r="Z103" s="7"/>
    </row>
    <row r="104" spans="2:27" x14ac:dyDescent="0.25">
      <c r="C104">
        <f t="shared" si="35"/>
        <v>0.3414329426219162</v>
      </c>
      <c r="D104">
        <f t="shared" si="36"/>
        <v>0</v>
      </c>
      <c r="E104">
        <f t="shared" si="37"/>
        <v>0</v>
      </c>
      <c r="F104">
        <f t="shared" si="38"/>
        <v>0</v>
      </c>
      <c r="G104">
        <f t="shared" si="39"/>
        <v>0</v>
      </c>
      <c r="H104">
        <f t="shared" si="40"/>
        <v>0.17857736992701001</v>
      </c>
      <c r="I104">
        <f t="shared" si="41"/>
        <v>0</v>
      </c>
      <c r="J104">
        <f t="shared" si="42"/>
        <v>0</v>
      </c>
      <c r="K104">
        <f t="shared" si="43"/>
        <v>0</v>
      </c>
      <c r="L104" s="7">
        <f t="shared" si="44"/>
        <v>0.52001031254892616</v>
      </c>
      <c r="Z104" s="7"/>
    </row>
    <row r="105" spans="2:27" x14ac:dyDescent="0.25">
      <c r="C105">
        <f t="shared" si="35"/>
        <v>0.3414329426219162</v>
      </c>
      <c r="D105">
        <f t="shared" si="36"/>
        <v>0</v>
      </c>
      <c r="E105">
        <f t="shared" si="37"/>
        <v>0</v>
      </c>
      <c r="F105">
        <f t="shared" si="38"/>
        <v>0</v>
      </c>
      <c r="G105">
        <f t="shared" si="39"/>
        <v>0</v>
      </c>
      <c r="H105">
        <f t="shared" si="40"/>
        <v>0.17857736992701001</v>
      </c>
      <c r="I105">
        <f t="shared" si="41"/>
        <v>0</v>
      </c>
      <c r="J105">
        <f t="shared" si="42"/>
        <v>0</v>
      </c>
      <c r="K105">
        <f t="shared" si="43"/>
        <v>0</v>
      </c>
      <c r="L105" s="7">
        <f t="shared" si="44"/>
        <v>0.52001031254892616</v>
      </c>
      <c r="Z105" s="7"/>
    </row>
    <row r="106" spans="2:27" x14ac:dyDescent="0.25">
      <c r="C106">
        <f t="shared" si="35"/>
        <v>0.13649606051057941</v>
      </c>
      <c r="D106">
        <f t="shared" si="36"/>
        <v>0</v>
      </c>
      <c r="E106">
        <f t="shared" si="37"/>
        <v>0</v>
      </c>
      <c r="F106">
        <f t="shared" si="38"/>
        <v>0</v>
      </c>
      <c r="G106">
        <f t="shared" si="39"/>
        <v>0</v>
      </c>
      <c r="H106">
        <f t="shared" si="40"/>
        <v>1.958425023601202E-2</v>
      </c>
      <c r="I106">
        <f t="shared" si="41"/>
        <v>0</v>
      </c>
      <c r="J106">
        <f t="shared" si="42"/>
        <v>0</v>
      </c>
      <c r="K106">
        <f t="shared" si="43"/>
        <v>0</v>
      </c>
      <c r="L106" s="7">
        <f t="shared" si="44"/>
        <v>0.15608031074659143</v>
      </c>
      <c r="Z106" s="7"/>
    </row>
    <row r="107" spans="2:27" x14ac:dyDescent="0.25">
      <c r="C107">
        <f t="shared" si="35"/>
        <v>0.41832810447106067</v>
      </c>
      <c r="D107">
        <f t="shared" si="36"/>
        <v>0</v>
      </c>
      <c r="E107">
        <f t="shared" si="37"/>
        <v>0</v>
      </c>
      <c r="F107">
        <f t="shared" si="38"/>
        <v>0</v>
      </c>
      <c r="G107">
        <f t="shared" si="39"/>
        <v>0</v>
      </c>
      <c r="H107">
        <f t="shared" si="40"/>
        <v>0.88656594370145381</v>
      </c>
      <c r="I107">
        <f t="shared" si="41"/>
        <v>0</v>
      </c>
      <c r="J107">
        <f t="shared" si="42"/>
        <v>0</v>
      </c>
      <c r="K107">
        <f t="shared" si="43"/>
        <v>0</v>
      </c>
      <c r="L107" s="7">
        <f t="shared" si="44"/>
        <v>1.3048940481725144</v>
      </c>
      <c r="Z107" s="7"/>
    </row>
    <row r="108" spans="2:27" x14ac:dyDescent="0.25">
      <c r="C108">
        <f t="shared" si="35"/>
        <v>0.36429619949157382</v>
      </c>
      <c r="D108">
        <f t="shared" si="36"/>
        <v>0</v>
      </c>
      <c r="E108">
        <f t="shared" si="37"/>
        <v>0</v>
      </c>
      <c r="F108">
        <f t="shared" si="38"/>
        <v>0</v>
      </c>
      <c r="G108">
        <f t="shared" si="39"/>
        <v>0</v>
      </c>
      <c r="H108">
        <f t="shared" si="40"/>
        <v>0.4677959424685228</v>
      </c>
      <c r="I108">
        <f t="shared" si="41"/>
        <v>0</v>
      </c>
      <c r="J108">
        <f t="shared" si="42"/>
        <v>0</v>
      </c>
      <c r="K108">
        <f t="shared" si="43"/>
        <v>0</v>
      </c>
      <c r="L108" s="7">
        <f t="shared" si="44"/>
        <v>0.83209214196009662</v>
      </c>
      <c r="Z108" s="7"/>
    </row>
    <row r="109" spans="2:27" x14ac:dyDescent="0.25">
      <c r="C109">
        <f t="shared" si="35"/>
        <v>0.36429619949157382</v>
      </c>
      <c r="D109">
        <f t="shared" si="36"/>
        <v>0</v>
      </c>
      <c r="E109">
        <f t="shared" si="37"/>
        <v>0</v>
      </c>
      <c r="F109">
        <f t="shared" si="38"/>
        <v>0</v>
      </c>
      <c r="G109">
        <f t="shared" si="39"/>
        <v>0</v>
      </c>
      <c r="H109">
        <f t="shared" si="40"/>
        <v>0.4677959424685228</v>
      </c>
      <c r="I109">
        <f t="shared" si="41"/>
        <v>0</v>
      </c>
      <c r="J109">
        <f t="shared" si="42"/>
        <v>0</v>
      </c>
      <c r="K109">
        <f t="shared" si="43"/>
        <v>0</v>
      </c>
      <c r="L109" s="7">
        <f t="shared" si="44"/>
        <v>0.83209214196009662</v>
      </c>
      <c r="Z109" s="7"/>
    </row>
    <row r="110" spans="2:27" x14ac:dyDescent="0.25">
      <c r="C110">
        <f t="shared" si="35"/>
        <v>0.11950060947896982</v>
      </c>
      <c r="D110">
        <f t="shared" si="36"/>
        <v>0</v>
      </c>
      <c r="E110">
        <f t="shared" si="37"/>
        <v>0</v>
      </c>
      <c r="F110">
        <f t="shared" si="38"/>
        <v>0</v>
      </c>
      <c r="G110">
        <f t="shared" si="39"/>
        <v>0</v>
      </c>
      <c r="H110">
        <f t="shared" si="40"/>
        <v>1.317339912322794</v>
      </c>
      <c r="I110">
        <f t="shared" si="41"/>
        <v>0</v>
      </c>
      <c r="J110">
        <f t="shared" si="42"/>
        <v>0</v>
      </c>
      <c r="K110">
        <f t="shared" si="43"/>
        <v>0</v>
      </c>
      <c r="L110" s="7">
        <f t="shared" si="44"/>
        <v>1.4368405218017639</v>
      </c>
      <c r="Z110" s="7"/>
    </row>
    <row r="112" spans="2:27" x14ac:dyDescent="0.25">
      <c r="B112" t="s">
        <v>47</v>
      </c>
    </row>
    <row r="113" spans="2:7" x14ac:dyDescent="0.25">
      <c r="B113">
        <f>J43*(1-LN(M91)-L102)</f>
        <v>0.37229515698819332</v>
      </c>
    </row>
    <row r="114" spans="2:7" x14ac:dyDescent="0.25">
      <c r="B114">
        <f t="shared" ref="B114:B121" si="45">J44*(1-LN(M92)-L103)</f>
        <v>0.24851263260118747</v>
      </c>
    </row>
    <row r="115" spans="2:7" x14ac:dyDescent="0.25">
      <c r="B115">
        <f t="shared" si="45"/>
        <v>0.12473010821418165</v>
      </c>
    </row>
    <row r="116" spans="2:7" x14ac:dyDescent="0.25">
      <c r="B116">
        <f t="shared" si="45"/>
        <v>0</v>
      </c>
    </row>
    <row r="117" spans="2:7" x14ac:dyDescent="0.25">
      <c r="B117">
        <f t="shared" si="45"/>
        <v>2.1328166609978148</v>
      </c>
    </row>
    <row r="118" spans="2:7" x14ac:dyDescent="0.25">
      <c r="B118">
        <f t="shared" si="45"/>
        <v>0.1110168610484404</v>
      </c>
    </row>
    <row r="119" spans="2:7" x14ac:dyDescent="0.25">
      <c r="B119">
        <f t="shared" si="45"/>
        <v>-7.3477244316004789E-2</v>
      </c>
    </row>
    <row r="120" spans="2:7" x14ac:dyDescent="0.25">
      <c r="B120">
        <f t="shared" si="45"/>
        <v>-5.2736608805596712E-2</v>
      </c>
    </row>
    <row r="121" spans="2:7" x14ac:dyDescent="0.25">
      <c r="B121">
        <f t="shared" si="45"/>
        <v>1.7659516150876886</v>
      </c>
    </row>
    <row r="128" spans="2:7" x14ac:dyDescent="0.25">
      <c r="B128" t="s">
        <v>29</v>
      </c>
      <c r="C128">
        <f>1-C55+LN(C55)-5*C54*(1-C57/C56+LN(C57/C56))</f>
        <v>1.5969040752272949</v>
      </c>
      <c r="D128">
        <f>1-D55+LN(D55)-5*D54*(1-D57/D56+LN(D57/D56))</f>
        <v>0</v>
      </c>
      <c r="E128">
        <f>1-E55+LN(E55)-5*E54*(1-E57/E56+LN(E57/E56))</f>
        <v>0.21071846336882694</v>
      </c>
      <c r="F128">
        <f>1-F55+LN(F55)-5*F54*(1-F57/F56+LN(F57/F56))</f>
        <v>0.19110207469584242</v>
      </c>
      <c r="G128">
        <f>1-G55+LN(G55)-5*G54*(1-G57/G56+LN(G57/G56))</f>
        <v>5.5640352826405753E-2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D7B08-FADA-4AA8-A94B-D1461D1B90C7}">
  <dimension ref="B1:AA128"/>
  <sheetViews>
    <sheetView topLeftCell="A94" workbookViewId="0">
      <selection activeCell="B113" sqref="B113:B121"/>
    </sheetView>
  </sheetViews>
  <sheetFormatPr defaultRowHeight="15" x14ac:dyDescent="0.25"/>
  <cols>
    <col min="13" max="13" width="14" customWidth="1"/>
  </cols>
  <sheetData>
    <row r="1" spans="2:14" x14ac:dyDescent="0.25">
      <c r="B1" t="s">
        <v>11</v>
      </c>
      <c r="C1" s="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M1" t="s">
        <v>30</v>
      </c>
      <c r="N1" s="3">
        <v>298</v>
      </c>
    </row>
    <row r="2" spans="2:14" x14ac:dyDescent="0.25">
      <c r="B2" t="s">
        <v>0</v>
      </c>
      <c r="C2">
        <v>0.63249999999999995</v>
      </c>
      <c r="D2">
        <v>0.63249999999999995</v>
      </c>
      <c r="E2">
        <v>0.63249999999999995</v>
      </c>
      <c r="F2">
        <v>0.63249999999999995</v>
      </c>
      <c r="G2">
        <v>1.2302</v>
      </c>
      <c r="H2">
        <v>1.7048000000000001</v>
      </c>
      <c r="I2">
        <v>1.1434</v>
      </c>
      <c r="J2">
        <v>1.1434</v>
      </c>
      <c r="K2">
        <v>1.7334000000000001</v>
      </c>
    </row>
    <row r="3" spans="2:14" x14ac:dyDescent="0.25">
      <c r="B3" t="s">
        <v>1</v>
      </c>
      <c r="C3">
        <v>1.0608</v>
      </c>
      <c r="D3">
        <v>0.70809999999999995</v>
      </c>
      <c r="E3">
        <v>0.35539999999999999</v>
      </c>
      <c r="F3">
        <v>0</v>
      </c>
      <c r="G3">
        <v>0.89270000000000005</v>
      </c>
      <c r="H3">
        <v>1.67</v>
      </c>
      <c r="I3">
        <v>1.2495000000000001</v>
      </c>
      <c r="J3">
        <v>0.89680000000000004</v>
      </c>
      <c r="K3">
        <v>2.4561000000000002</v>
      </c>
    </row>
    <row r="5" spans="2:14" x14ac:dyDescent="0.25">
      <c r="B5" t="s">
        <v>12</v>
      </c>
    </row>
    <row r="6" spans="2:14" x14ac:dyDescent="0.25">
      <c r="B6" t="s">
        <v>11</v>
      </c>
      <c r="C6" s="1" t="s">
        <v>2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8</v>
      </c>
      <c r="J6" t="s">
        <v>9</v>
      </c>
      <c r="K6" t="s">
        <v>10</v>
      </c>
    </row>
    <row r="7" spans="2:14" x14ac:dyDescent="0.25">
      <c r="B7" s="1" t="s">
        <v>2</v>
      </c>
      <c r="C7">
        <v>0</v>
      </c>
      <c r="D7">
        <v>0</v>
      </c>
      <c r="E7">
        <v>0</v>
      </c>
      <c r="F7">
        <v>0</v>
      </c>
      <c r="G7">
        <v>2777</v>
      </c>
      <c r="H7">
        <v>433.6</v>
      </c>
      <c r="I7">
        <v>233.1</v>
      </c>
      <c r="J7">
        <v>233.1</v>
      </c>
      <c r="K7">
        <v>1391.3</v>
      </c>
    </row>
    <row r="8" spans="2:14" x14ac:dyDescent="0.25">
      <c r="B8" t="s">
        <v>3</v>
      </c>
      <c r="C8">
        <v>0</v>
      </c>
      <c r="D8">
        <v>0</v>
      </c>
      <c r="E8">
        <v>0</v>
      </c>
      <c r="F8">
        <v>0</v>
      </c>
      <c r="G8">
        <v>2777</v>
      </c>
      <c r="H8">
        <v>433.6</v>
      </c>
      <c r="I8">
        <v>233.1</v>
      </c>
      <c r="J8">
        <v>233.1</v>
      </c>
      <c r="K8">
        <v>1391.3</v>
      </c>
    </row>
    <row r="9" spans="2:14" x14ac:dyDescent="0.25">
      <c r="B9" t="s">
        <v>4</v>
      </c>
      <c r="C9">
        <v>0</v>
      </c>
      <c r="D9">
        <v>0</v>
      </c>
      <c r="E9">
        <v>0</v>
      </c>
      <c r="F9">
        <v>0</v>
      </c>
      <c r="G9">
        <v>2777</v>
      </c>
      <c r="H9">
        <v>433.6</v>
      </c>
      <c r="I9">
        <v>233.1</v>
      </c>
      <c r="J9">
        <v>233.1</v>
      </c>
      <c r="K9">
        <v>1391.3</v>
      </c>
    </row>
    <row r="10" spans="2:14" x14ac:dyDescent="0.25">
      <c r="B10" t="s">
        <v>5</v>
      </c>
      <c r="C10">
        <v>0</v>
      </c>
      <c r="D10">
        <v>0</v>
      </c>
      <c r="E10">
        <v>0</v>
      </c>
      <c r="F10">
        <v>0</v>
      </c>
      <c r="G10">
        <v>2777</v>
      </c>
      <c r="H10">
        <v>433.6</v>
      </c>
      <c r="I10">
        <v>233.1</v>
      </c>
      <c r="J10">
        <v>233.1</v>
      </c>
      <c r="K10">
        <v>1391.3</v>
      </c>
    </row>
    <row r="11" spans="2:14" x14ac:dyDescent="0.25">
      <c r="B11" t="s">
        <v>6</v>
      </c>
      <c r="C11">
        <v>1606</v>
      </c>
      <c r="D11">
        <v>1606</v>
      </c>
      <c r="E11">
        <v>1606</v>
      </c>
      <c r="F11">
        <v>1606</v>
      </c>
      <c r="G11">
        <v>0</v>
      </c>
      <c r="H11">
        <v>-250</v>
      </c>
      <c r="I11">
        <v>816.7</v>
      </c>
      <c r="J11">
        <v>816.7</v>
      </c>
      <c r="K11">
        <v>-801.9</v>
      </c>
    </row>
    <row r="12" spans="2:14" x14ac:dyDescent="0.25">
      <c r="B12" t="s">
        <v>7</v>
      </c>
      <c r="C12">
        <v>199</v>
      </c>
      <c r="D12">
        <v>199</v>
      </c>
      <c r="E12">
        <v>199</v>
      </c>
      <c r="F12">
        <v>199</v>
      </c>
      <c r="G12">
        <v>653.29999999999995</v>
      </c>
      <c r="H12">
        <v>0</v>
      </c>
      <c r="I12">
        <v>3645</v>
      </c>
      <c r="J12">
        <v>3645</v>
      </c>
      <c r="K12">
        <v>770.6</v>
      </c>
    </row>
    <row r="13" spans="2:14" x14ac:dyDescent="0.25">
      <c r="B13" t="s">
        <v>8</v>
      </c>
      <c r="C13">
        <v>-9.6539999999999999</v>
      </c>
      <c r="D13">
        <v>-9.6539999999999999</v>
      </c>
      <c r="E13">
        <v>-9.6539999999999999</v>
      </c>
      <c r="F13">
        <v>-9.6539999999999999</v>
      </c>
      <c r="G13">
        <v>650.9</v>
      </c>
      <c r="H13">
        <v>695.8</v>
      </c>
      <c r="I13">
        <v>0</v>
      </c>
      <c r="J13">
        <v>0</v>
      </c>
      <c r="K13">
        <v>433.20699999999999</v>
      </c>
    </row>
    <row r="14" spans="2:14" x14ac:dyDescent="0.25">
      <c r="B14" t="s">
        <v>9</v>
      </c>
      <c r="C14">
        <v>-9.6539999999999999</v>
      </c>
      <c r="D14">
        <v>-9.6539999999999999</v>
      </c>
      <c r="E14">
        <v>-9.6539999999999999</v>
      </c>
      <c r="F14">
        <v>-9.6539999999999999</v>
      </c>
      <c r="G14">
        <v>650.9</v>
      </c>
      <c r="H14">
        <v>695.8</v>
      </c>
      <c r="I14">
        <v>0</v>
      </c>
      <c r="J14">
        <v>0</v>
      </c>
      <c r="K14">
        <v>433.20699999999999</v>
      </c>
    </row>
    <row r="15" spans="2:14" x14ac:dyDescent="0.25">
      <c r="B15" t="s">
        <v>10</v>
      </c>
      <c r="C15">
        <v>-17.253</v>
      </c>
      <c r="D15">
        <v>-17.253</v>
      </c>
      <c r="E15">
        <v>-17.253</v>
      </c>
      <c r="F15">
        <v>-17.253</v>
      </c>
      <c r="G15">
        <v>1460</v>
      </c>
      <c r="H15">
        <v>190.5</v>
      </c>
      <c r="I15">
        <v>177.66499999999999</v>
      </c>
      <c r="J15">
        <v>177.66499999999999</v>
      </c>
      <c r="K15">
        <v>0</v>
      </c>
    </row>
    <row r="17" spans="2:11" x14ac:dyDescent="0.25">
      <c r="B17" t="s">
        <v>13</v>
      </c>
    </row>
    <row r="18" spans="2:11" x14ac:dyDescent="0.25">
      <c r="B18" t="s">
        <v>11</v>
      </c>
      <c r="C18" s="1" t="s">
        <v>2</v>
      </c>
      <c r="D18" t="s">
        <v>3</v>
      </c>
      <c r="E18" t="s">
        <v>4</v>
      </c>
      <c r="F18" t="s">
        <v>5</v>
      </c>
      <c r="G18" t="s">
        <v>6</v>
      </c>
      <c r="H18" t="s">
        <v>7</v>
      </c>
      <c r="I18" t="s">
        <v>8</v>
      </c>
      <c r="J18" t="s">
        <v>9</v>
      </c>
      <c r="K18" t="s">
        <v>10</v>
      </c>
    </row>
    <row r="19" spans="2:11" x14ac:dyDescent="0.25">
      <c r="B19" s="1" t="s">
        <v>2</v>
      </c>
      <c r="C19">
        <v>0</v>
      </c>
      <c r="D19">
        <v>0</v>
      </c>
      <c r="E19">
        <v>0</v>
      </c>
      <c r="F19">
        <v>0</v>
      </c>
      <c r="G19">
        <v>-4.6740000000000004</v>
      </c>
      <c r="H19">
        <v>0.14729999999999999</v>
      </c>
      <c r="I19">
        <v>-0.3155</v>
      </c>
      <c r="J19">
        <v>-0.3155</v>
      </c>
      <c r="K19">
        <v>-3.6156000000000001</v>
      </c>
    </row>
    <row r="20" spans="2:11" x14ac:dyDescent="0.25">
      <c r="B20" t="s">
        <v>3</v>
      </c>
      <c r="C20">
        <v>0</v>
      </c>
      <c r="D20">
        <v>0</v>
      </c>
      <c r="E20">
        <v>0</v>
      </c>
      <c r="F20">
        <v>0</v>
      </c>
      <c r="G20">
        <v>-4.6740000000000004</v>
      </c>
      <c r="H20">
        <v>0.14729999999999999</v>
      </c>
      <c r="I20">
        <v>-0.3155</v>
      </c>
      <c r="J20">
        <v>-0.3155</v>
      </c>
      <c r="K20">
        <v>-3.6156000000000001</v>
      </c>
    </row>
    <row r="21" spans="2:11" x14ac:dyDescent="0.25">
      <c r="B21" t="s">
        <v>4</v>
      </c>
      <c r="C21">
        <v>0</v>
      </c>
      <c r="D21">
        <v>0</v>
      </c>
      <c r="E21">
        <v>0</v>
      </c>
      <c r="F21">
        <v>0</v>
      </c>
      <c r="G21">
        <v>-4.6740000000000004</v>
      </c>
      <c r="H21">
        <v>0.14729999999999999</v>
      </c>
      <c r="I21">
        <v>-0.3155</v>
      </c>
      <c r="J21">
        <v>-0.3155</v>
      </c>
      <c r="K21">
        <v>-3.6156000000000001</v>
      </c>
    </row>
    <row r="22" spans="2:11" x14ac:dyDescent="0.25">
      <c r="B22" t="s">
        <v>5</v>
      </c>
      <c r="C22">
        <v>0</v>
      </c>
      <c r="D22">
        <v>0</v>
      </c>
      <c r="E22">
        <v>0</v>
      </c>
      <c r="F22">
        <v>0</v>
      </c>
      <c r="G22">
        <v>-4.6740000000000004</v>
      </c>
      <c r="H22">
        <v>0.14729999999999999</v>
      </c>
      <c r="I22">
        <v>-0.3155</v>
      </c>
      <c r="J22">
        <v>-0.3155</v>
      </c>
      <c r="K22">
        <v>-3.6156000000000001</v>
      </c>
    </row>
    <row r="23" spans="2:11" x14ac:dyDescent="0.25">
      <c r="B23" t="s">
        <v>6</v>
      </c>
      <c r="C23">
        <v>-4.7460000000000004</v>
      </c>
      <c r="D23">
        <v>-4.7460000000000004</v>
      </c>
      <c r="E23">
        <v>-4.7460000000000004</v>
      </c>
      <c r="F23">
        <v>-4.7460000000000004</v>
      </c>
      <c r="G23">
        <v>0</v>
      </c>
      <c r="H23">
        <v>2.8570000000000002</v>
      </c>
      <c r="I23">
        <v>-5.0919999999999996</v>
      </c>
      <c r="J23">
        <v>-5.0919999999999996</v>
      </c>
      <c r="K23">
        <v>3.8239999999999998</v>
      </c>
    </row>
    <row r="24" spans="2:11" x14ac:dyDescent="0.25">
      <c r="B24" t="s">
        <v>7</v>
      </c>
      <c r="C24">
        <v>-0.87090000000000001</v>
      </c>
      <c r="D24">
        <v>-0.87090000000000001</v>
      </c>
      <c r="E24">
        <v>-0.87090000000000001</v>
      </c>
      <c r="F24">
        <v>-0.87090000000000001</v>
      </c>
      <c r="G24">
        <v>-1.4119999999999999</v>
      </c>
      <c r="H24">
        <v>0</v>
      </c>
      <c r="I24">
        <v>-26.91</v>
      </c>
      <c r="J24">
        <v>-26.91</v>
      </c>
      <c r="K24">
        <v>-0.58730000000000004</v>
      </c>
    </row>
    <row r="25" spans="2:11" x14ac:dyDescent="0.25">
      <c r="B25" t="s">
        <v>8</v>
      </c>
      <c r="C25">
        <v>-3.2419999999999997E-2</v>
      </c>
      <c r="D25">
        <v>-3.2419999999999997E-2</v>
      </c>
      <c r="E25">
        <v>-3.2419999999999997E-2</v>
      </c>
      <c r="F25">
        <v>-3.2419999999999997E-2</v>
      </c>
      <c r="G25">
        <v>-0.71319999999999995</v>
      </c>
      <c r="H25">
        <v>-0.96189999999999998</v>
      </c>
      <c r="I25">
        <v>0</v>
      </c>
      <c r="J25">
        <v>0</v>
      </c>
      <c r="K25">
        <v>-0.60527600000000004</v>
      </c>
    </row>
    <row r="26" spans="2:11" x14ac:dyDescent="0.25">
      <c r="B26" t="s">
        <v>9</v>
      </c>
      <c r="C26">
        <v>-3.2419999999999997E-2</v>
      </c>
      <c r="D26">
        <v>-3.2419999999999997E-2</v>
      </c>
      <c r="E26">
        <v>-3.2419999999999997E-2</v>
      </c>
      <c r="F26">
        <v>-3.2419999999999997E-2</v>
      </c>
      <c r="G26">
        <v>-0.71319999999999995</v>
      </c>
      <c r="H26">
        <v>-0.96189999999999998</v>
      </c>
      <c r="I26">
        <v>0</v>
      </c>
      <c r="J26">
        <v>0</v>
      </c>
      <c r="K26">
        <v>-0.60527600000000004</v>
      </c>
    </row>
    <row r="27" spans="2:11" x14ac:dyDescent="0.25">
      <c r="B27" t="s">
        <v>10</v>
      </c>
      <c r="C27">
        <v>0.83889999999999998</v>
      </c>
      <c r="D27">
        <v>0.83889999999999998</v>
      </c>
      <c r="E27">
        <v>0.83889999999999998</v>
      </c>
      <c r="F27">
        <v>0.83889999999999998</v>
      </c>
      <c r="G27">
        <v>-8.673</v>
      </c>
      <c r="H27">
        <v>-3.669</v>
      </c>
      <c r="I27">
        <v>-3.72906</v>
      </c>
      <c r="J27">
        <v>-3.72906</v>
      </c>
      <c r="K27">
        <v>0</v>
      </c>
    </row>
    <row r="29" spans="2:11" x14ac:dyDescent="0.25">
      <c r="B29" t="s">
        <v>14</v>
      </c>
    </row>
    <row r="30" spans="2:11" x14ac:dyDescent="0.25">
      <c r="B30" t="s">
        <v>11</v>
      </c>
      <c r="C30" s="1" t="s">
        <v>2</v>
      </c>
      <c r="D30" t="s">
        <v>3</v>
      </c>
      <c r="E30" t="s">
        <v>4</v>
      </c>
      <c r="F30" t="s">
        <v>5</v>
      </c>
      <c r="G30" t="s">
        <v>6</v>
      </c>
      <c r="H30" t="s">
        <v>7</v>
      </c>
      <c r="I30" t="s">
        <v>8</v>
      </c>
      <c r="J30" t="s">
        <v>9</v>
      </c>
      <c r="K30" t="s">
        <v>10</v>
      </c>
    </row>
    <row r="31" spans="2:11" x14ac:dyDescent="0.25">
      <c r="B31" s="1" t="s">
        <v>2</v>
      </c>
      <c r="C31">
        <v>0</v>
      </c>
      <c r="D31">
        <v>0</v>
      </c>
      <c r="E31">
        <v>0</v>
      </c>
      <c r="F31">
        <v>0</v>
      </c>
      <c r="G31">
        <v>1.5510000000000001E-3</v>
      </c>
      <c r="H31">
        <v>0</v>
      </c>
      <c r="I31">
        <v>0</v>
      </c>
      <c r="J31">
        <v>0</v>
      </c>
      <c r="K31">
        <v>1.1440000000000001E-3</v>
      </c>
    </row>
    <row r="32" spans="2:11" x14ac:dyDescent="0.25">
      <c r="B32" t="s">
        <v>3</v>
      </c>
      <c r="C32">
        <v>0</v>
      </c>
      <c r="D32">
        <v>0</v>
      </c>
      <c r="E32">
        <v>0</v>
      </c>
      <c r="F32">
        <v>0</v>
      </c>
      <c r="G32">
        <v>1.5510000000000001E-3</v>
      </c>
      <c r="H32">
        <v>0</v>
      </c>
      <c r="I32">
        <v>0</v>
      </c>
      <c r="J32">
        <v>0</v>
      </c>
      <c r="K32">
        <v>1.1440000000000001E-3</v>
      </c>
    </row>
    <row r="33" spans="2:11" x14ac:dyDescent="0.25">
      <c r="B33" t="s">
        <v>4</v>
      </c>
      <c r="C33">
        <v>0</v>
      </c>
      <c r="D33">
        <v>0</v>
      </c>
      <c r="E33">
        <v>0</v>
      </c>
      <c r="F33">
        <v>0</v>
      </c>
      <c r="G33">
        <v>1.5510000000000001E-3</v>
      </c>
      <c r="H33">
        <v>0</v>
      </c>
      <c r="I33">
        <v>0</v>
      </c>
      <c r="J33">
        <v>0</v>
      </c>
      <c r="K33">
        <v>1.1440000000000001E-3</v>
      </c>
    </row>
    <row r="34" spans="2:11" x14ac:dyDescent="0.25">
      <c r="B34" t="s">
        <v>5</v>
      </c>
      <c r="C34">
        <v>0</v>
      </c>
      <c r="D34">
        <v>0</v>
      </c>
      <c r="E34">
        <v>0</v>
      </c>
      <c r="F34">
        <v>0</v>
      </c>
      <c r="G34">
        <v>1.5510000000000001E-3</v>
      </c>
      <c r="H34">
        <v>0</v>
      </c>
      <c r="I34">
        <v>0</v>
      </c>
      <c r="J34">
        <v>0</v>
      </c>
      <c r="K34">
        <v>1.1440000000000001E-3</v>
      </c>
    </row>
    <row r="35" spans="2:11" x14ac:dyDescent="0.25">
      <c r="B35" t="s">
        <v>6</v>
      </c>
      <c r="C35" s="2">
        <v>9.1810000000000004E-4</v>
      </c>
      <c r="D35" s="2">
        <v>9.1810000000000004E-4</v>
      </c>
      <c r="E35" s="2">
        <v>9.1810000000000004E-4</v>
      </c>
      <c r="F35" s="2">
        <v>9.1810000000000004E-4</v>
      </c>
      <c r="G35">
        <v>0</v>
      </c>
      <c r="H35">
        <v>6.0219999999999996E-3</v>
      </c>
      <c r="I35">
        <v>6.0650000000000001E-3</v>
      </c>
      <c r="J35">
        <v>6.0650000000000001E-3</v>
      </c>
      <c r="K35">
        <v>-7.5139999999999998E-3</v>
      </c>
    </row>
    <row r="36" spans="2:11" x14ac:dyDescent="0.25">
      <c r="B36" t="s">
        <v>7</v>
      </c>
      <c r="C36">
        <v>0</v>
      </c>
      <c r="D36">
        <v>0</v>
      </c>
      <c r="E36">
        <v>0</v>
      </c>
      <c r="F36">
        <v>0</v>
      </c>
      <c r="G36" s="2">
        <v>9.5399999999999999E-4</v>
      </c>
      <c r="H36">
        <v>0</v>
      </c>
      <c r="I36">
        <v>4.7570000000000001E-2</v>
      </c>
      <c r="J36">
        <v>4.7570000000000001E-2</v>
      </c>
      <c r="K36">
        <v>-3.2520000000000001E-3</v>
      </c>
    </row>
    <row r="37" spans="2:11" x14ac:dyDescent="0.25">
      <c r="B37" t="s">
        <v>8</v>
      </c>
      <c r="C37">
        <v>0</v>
      </c>
      <c r="D37">
        <v>0</v>
      </c>
      <c r="E37">
        <v>0</v>
      </c>
      <c r="F37">
        <v>0</v>
      </c>
      <c r="G37" s="2">
        <v>8.1499999999999997E-4</v>
      </c>
      <c r="H37">
        <v>-2.4620000000000002E-3</v>
      </c>
      <c r="I37">
        <v>0</v>
      </c>
      <c r="J37">
        <v>0</v>
      </c>
      <c r="K37" s="2">
        <v>-9.1399999999999999E-4</v>
      </c>
    </row>
    <row r="38" spans="2:11" x14ac:dyDescent="0.25">
      <c r="B38" t="s">
        <v>9</v>
      </c>
      <c r="C38">
        <v>0</v>
      </c>
      <c r="D38">
        <v>0</v>
      </c>
      <c r="E38">
        <v>0</v>
      </c>
      <c r="F38">
        <v>0</v>
      </c>
      <c r="G38" s="2">
        <v>8.1499999999999997E-4</v>
      </c>
      <c r="H38">
        <v>-2.4620000000000002E-3</v>
      </c>
      <c r="I38">
        <v>0</v>
      </c>
      <c r="J38">
        <v>0</v>
      </c>
      <c r="K38" s="2">
        <v>-9.1399999999999999E-4</v>
      </c>
    </row>
    <row r="39" spans="2:11" x14ac:dyDescent="0.25">
      <c r="B39" t="s">
        <v>10</v>
      </c>
      <c r="C39" s="2">
        <v>9.0209999999999997E-4</v>
      </c>
      <c r="D39" s="2">
        <v>9.0209999999999997E-4</v>
      </c>
      <c r="E39" s="2">
        <v>9.0209999999999997E-4</v>
      </c>
      <c r="F39" s="2">
        <v>9.0209999999999997E-4</v>
      </c>
      <c r="G39">
        <v>1.6410000000000001E-2</v>
      </c>
      <c r="H39">
        <v>8.8380000000000004E-3</v>
      </c>
      <c r="I39">
        <v>1.0763E-2</v>
      </c>
      <c r="J39">
        <v>1.0763E-2</v>
      </c>
      <c r="K39">
        <v>0</v>
      </c>
    </row>
    <row r="40" spans="2:11" x14ac:dyDescent="0.25">
      <c r="C40" s="10" t="s">
        <v>15</v>
      </c>
      <c r="D40" s="10" t="s">
        <v>16</v>
      </c>
      <c r="E40" s="10" t="s">
        <v>17</v>
      </c>
      <c r="F40" s="10" t="s">
        <v>18</v>
      </c>
      <c r="G40" s="10" t="s">
        <v>19</v>
      </c>
    </row>
    <row r="41" spans="2:11" x14ac:dyDescent="0.25">
      <c r="B41" s="6" t="s">
        <v>23</v>
      </c>
      <c r="C41" s="4">
        <v>0</v>
      </c>
      <c r="D41" s="4">
        <v>0</v>
      </c>
      <c r="E41" s="4">
        <v>1</v>
      </c>
      <c r="F41" s="4">
        <v>0</v>
      </c>
      <c r="G41" s="5">
        <v>0</v>
      </c>
    </row>
    <row r="42" spans="2:11" x14ac:dyDescent="0.25">
      <c r="C42" t="s">
        <v>15</v>
      </c>
      <c r="D42" t="s">
        <v>16</v>
      </c>
      <c r="E42" t="s">
        <v>17</v>
      </c>
      <c r="F42" t="s">
        <v>18</v>
      </c>
      <c r="G42" t="s">
        <v>19</v>
      </c>
      <c r="I42" t="s">
        <v>0</v>
      </c>
      <c r="J42" t="s">
        <v>1</v>
      </c>
    </row>
    <row r="43" spans="2:11" x14ac:dyDescent="0.25">
      <c r="B43" s="1" t="s">
        <v>2</v>
      </c>
      <c r="C43">
        <v>0</v>
      </c>
      <c r="D43">
        <v>1</v>
      </c>
      <c r="E43">
        <v>2</v>
      </c>
      <c r="F43">
        <v>0</v>
      </c>
      <c r="G43">
        <v>1</v>
      </c>
      <c r="I43">
        <v>0.63249999999999995</v>
      </c>
      <c r="J43">
        <v>1.0608</v>
      </c>
    </row>
    <row r="44" spans="2:11" x14ac:dyDescent="0.25">
      <c r="B44" t="s">
        <v>3</v>
      </c>
      <c r="C44">
        <v>2</v>
      </c>
      <c r="D44">
        <v>0</v>
      </c>
      <c r="E44">
        <v>1</v>
      </c>
      <c r="F44">
        <v>0</v>
      </c>
      <c r="G44">
        <v>1</v>
      </c>
      <c r="I44">
        <v>0.63249999999999995</v>
      </c>
      <c r="J44">
        <v>0.70809999999999995</v>
      </c>
    </row>
    <row r="45" spans="2:11" x14ac:dyDescent="0.25">
      <c r="B45" t="s">
        <v>4</v>
      </c>
      <c r="C45">
        <v>1</v>
      </c>
      <c r="D45">
        <v>0</v>
      </c>
      <c r="E45">
        <v>0</v>
      </c>
      <c r="F45">
        <v>0</v>
      </c>
      <c r="G45">
        <v>0</v>
      </c>
      <c r="I45">
        <v>0.63249999999999995</v>
      </c>
      <c r="J45">
        <v>0.35539999999999999</v>
      </c>
    </row>
    <row r="46" spans="2:11" x14ac:dyDescent="0.25">
      <c r="B46" t="s">
        <v>5</v>
      </c>
      <c r="C46">
        <v>0</v>
      </c>
      <c r="D46">
        <v>0</v>
      </c>
      <c r="E46">
        <v>1</v>
      </c>
      <c r="F46">
        <v>0</v>
      </c>
      <c r="G46">
        <v>0</v>
      </c>
      <c r="I46">
        <v>0.63249999999999995</v>
      </c>
      <c r="J46">
        <v>0</v>
      </c>
    </row>
    <row r="47" spans="2:11" x14ac:dyDescent="0.25">
      <c r="B47" t="s">
        <v>6</v>
      </c>
      <c r="C47">
        <v>3</v>
      </c>
      <c r="D47">
        <v>0</v>
      </c>
      <c r="E47">
        <v>1</v>
      </c>
      <c r="F47">
        <v>0</v>
      </c>
      <c r="G47">
        <v>1</v>
      </c>
      <c r="I47">
        <v>1.2302</v>
      </c>
      <c r="J47">
        <v>0.89270000000000005</v>
      </c>
    </row>
    <row r="48" spans="2:11" x14ac:dyDescent="0.25">
      <c r="B48" t="s">
        <v>7</v>
      </c>
      <c r="C48">
        <v>0</v>
      </c>
      <c r="D48">
        <v>1</v>
      </c>
      <c r="E48">
        <v>0</v>
      </c>
      <c r="F48">
        <v>0</v>
      </c>
      <c r="G48">
        <v>0</v>
      </c>
      <c r="I48">
        <v>1.7048000000000001</v>
      </c>
      <c r="J48">
        <v>1.67</v>
      </c>
    </row>
    <row r="49" spans="2:11" x14ac:dyDescent="0.25">
      <c r="B49" t="s">
        <v>8</v>
      </c>
      <c r="C49">
        <v>0</v>
      </c>
      <c r="D49">
        <v>0</v>
      </c>
      <c r="E49">
        <v>1</v>
      </c>
      <c r="F49">
        <v>0</v>
      </c>
      <c r="G49">
        <v>0</v>
      </c>
      <c r="I49">
        <v>1.1434</v>
      </c>
      <c r="J49">
        <v>1.2495000000000001</v>
      </c>
    </row>
    <row r="50" spans="2:11" x14ac:dyDescent="0.25">
      <c r="B50" t="s">
        <v>9</v>
      </c>
      <c r="C50">
        <v>0</v>
      </c>
      <c r="D50">
        <v>0</v>
      </c>
      <c r="E50">
        <v>1</v>
      </c>
      <c r="F50">
        <v>0</v>
      </c>
      <c r="G50">
        <v>0</v>
      </c>
      <c r="I50">
        <v>1.1434</v>
      </c>
      <c r="J50">
        <v>0.89680000000000004</v>
      </c>
    </row>
    <row r="51" spans="2:11" x14ac:dyDescent="0.25">
      <c r="B51" t="s">
        <v>10</v>
      </c>
      <c r="C51">
        <v>0</v>
      </c>
      <c r="D51">
        <v>0</v>
      </c>
      <c r="E51">
        <v>0</v>
      </c>
      <c r="F51">
        <v>1</v>
      </c>
      <c r="G51">
        <v>0</v>
      </c>
      <c r="I51">
        <v>1.7334000000000001</v>
      </c>
      <c r="J51">
        <v>2.4561000000000002</v>
      </c>
    </row>
    <row r="53" spans="2:11" x14ac:dyDescent="0.25">
      <c r="B53" t="s">
        <v>20</v>
      </c>
      <c r="C53">
        <f>C43*$I$43+C44*$I$44+C45*$I$45+C46*$I$46+C47*$I$47+C48*$I$48+C49*$I$49+C50*$I$50+C51*$I$51</f>
        <v>5.5880999999999998</v>
      </c>
      <c r="D53">
        <f t="shared" ref="D53:G53" si="0">D43*$I$43+D44*$I$44+D45*$I$45+D46*$I$46+D47*$I$47+D48*$I$48+D49*$I$49+D50*$I$50+D51*$I$51</f>
        <v>2.3372999999999999</v>
      </c>
      <c r="E53">
        <f t="shared" si="0"/>
        <v>6.0469999999999997</v>
      </c>
      <c r="F53">
        <f t="shared" si="0"/>
        <v>1.7334000000000001</v>
      </c>
      <c r="G53">
        <f>G43*$I$43+G44*$I$44+G45*$I$45+G46*$I$46+G47*$I$47+G48*$I$48+G49*$I$49+G50*$I$50+G51*$I$51</f>
        <v>2.4951999999999996</v>
      </c>
      <c r="I53">
        <f>C53^(3/4)*$C$41+D53^(3/4)*$D$41+E53^(3/4)*$E$41+F53^(3/4)*$F$41+G53^(3/4)*$G$41</f>
        <v>3.8561593880464176</v>
      </c>
      <c r="J53" t="s">
        <v>26</v>
      </c>
    </row>
    <row r="54" spans="2:11" x14ac:dyDescent="0.25">
      <c r="B54" t="s">
        <v>21</v>
      </c>
      <c r="C54">
        <f>C43*$J$43+C44*$J$44+C45*$J$45+C46*$J$46+C47*$J$47+C48*$J$48+C49*$J$49+C50*$J$50+C51*$J$51</f>
        <v>4.4497</v>
      </c>
      <c r="D54">
        <f t="shared" ref="D54:G54" si="1">D43*$J$43+D44*$J$44+D45*$J$45+D46*$J$46+D47*$J$47+D48*$J$48+D49*$J$49+D50*$J$50+D51*$J$51</f>
        <v>2.7307999999999999</v>
      </c>
      <c r="E54">
        <f t="shared" si="1"/>
        <v>5.8686999999999996</v>
      </c>
      <c r="F54">
        <f t="shared" si="1"/>
        <v>2.4561000000000002</v>
      </c>
      <c r="G54">
        <f t="shared" si="1"/>
        <v>2.6616</v>
      </c>
      <c r="I54">
        <f>C54*$C$41+D54*$D$41+E54*$E$41+F54*$F$41+G54*$G$41</f>
        <v>5.8686999999999996</v>
      </c>
      <c r="J54" t="s">
        <v>27</v>
      </c>
    </row>
    <row r="55" spans="2:11" x14ac:dyDescent="0.25">
      <c r="B55" t="s">
        <v>22</v>
      </c>
      <c r="C55">
        <f>C53^(3/4)/$I$53</f>
        <v>0.94252559038673189</v>
      </c>
      <c r="D55">
        <f t="shared" ref="D55:G55" si="2">D53^(3/4)/$I$53</f>
        <v>0.49020853430281125</v>
      </c>
      <c r="E55">
        <f t="shared" si="2"/>
        <v>1</v>
      </c>
      <c r="F55">
        <f t="shared" si="2"/>
        <v>0.39175912203091856</v>
      </c>
      <c r="G55">
        <f t="shared" si="2"/>
        <v>0.5148420902372649</v>
      </c>
      <c r="I55">
        <f>C53*C41+D53*D41+E53*E41+F53*F41+G53*G41</f>
        <v>6.0469999999999997</v>
      </c>
      <c r="J55" t="s">
        <v>28</v>
      </c>
    </row>
    <row r="56" spans="2:11" x14ac:dyDescent="0.25">
      <c r="B56" t="s">
        <v>24</v>
      </c>
      <c r="C56">
        <f>C54/$I$54</f>
        <v>0.7582088026309064</v>
      </c>
      <c r="D56">
        <f t="shared" ref="D56:G56" si="3">D54/$I$54</f>
        <v>0.46531599843236154</v>
      </c>
      <c r="E56">
        <f t="shared" si="3"/>
        <v>1</v>
      </c>
      <c r="F56">
        <f t="shared" si="3"/>
        <v>0.4185083578986829</v>
      </c>
      <c r="G56">
        <f t="shared" si="3"/>
        <v>0.45352463066777993</v>
      </c>
    </row>
    <row r="57" spans="2:11" x14ac:dyDescent="0.25">
      <c r="B57" t="s">
        <v>25</v>
      </c>
      <c r="C57">
        <f>C53/$I$55</f>
        <v>0.9241111294856954</v>
      </c>
      <c r="D57">
        <f t="shared" ref="D57:G57" si="4">D53/$I$55</f>
        <v>0.38652224243426492</v>
      </c>
      <c r="E57">
        <f t="shared" si="4"/>
        <v>1</v>
      </c>
      <c r="F57">
        <f t="shared" si="4"/>
        <v>0.28665453944104519</v>
      </c>
      <c r="G57">
        <f t="shared" si="4"/>
        <v>0.41263436414751115</v>
      </c>
    </row>
    <row r="59" spans="2:11" x14ac:dyDescent="0.25">
      <c r="B59" t="s">
        <v>36</v>
      </c>
      <c r="C59">
        <f>EXP(-(C7+C19*$N$1+C31*$N$1^2)/$N$1)</f>
        <v>1</v>
      </c>
      <c r="D59">
        <f t="shared" ref="D59:K59" si="5">EXP(-(D7+D19*$N$1+D31*$N$1^2)/$N$1)</f>
        <v>1</v>
      </c>
      <c r="E59">
        <f t="shared" si="5"/>
        <v>1</v>
      </c>
      <c r="F59">
        <f t="shared" si="5"/>
        <v>1</v>
      </c>
      <c r="G59">
        <f t="shared" si="5"/>
        <v>6.0542792294745766E-3</v>
      </c>
      <c r="H59">
        <f t="shared" si="5"/>
        <v>0.201425930237565</v>
      </c>
      <c r="I59">
        <f t="shared" si="5"/>
        <v>0.62705892399543417</v>
      </c>
      <c r="J59">
        <f t="shared" si="5"/>
        <v>0.62705892399543417</v>
      </c>
      <c r="K59">
        <f t="shared" si="5"/>
        <v>0.24805520759809613</v>
      </c>
    </row>
    <row r="60" spans="2:11" x14ac:dyDescent="0.25">
      <c r="C60">
        <f t="shared" ref="C60:K67" si="6">EXP(-(C8+C20*$N$1+C32*$N$1^2)/$N$1)</f>
        <v>1</v>
      </c>
      <c r="D60">
        <f t="shared" si="6"/>
        <v>1</v>
      </c>
      <c r="E60">
        <f t="shared" si="6"/>
        <v>1</v>
      </c>
      <c r="F60">
        <f t="shared" si="6"/>
        <v>1</v>
      </c>
      <c r="G60">
        <f t="shared" si="6"/>
        <v>6.0542792294745766E-3</v>
      </c>
      <c r="H60">
        <f t="shared" si="6"/>
        <v>0.201425930237565</v>
      </c>
      <c r="I60">
        <f t="shared" si="6"/>
        <v>0.62705892399543417</v>
      </c>
      <c r="J60">
        <f t="shared" si="6"/>
        <v>0.62705892399543417</v>
      </c>
      <c r="K60">
        <f t="shared" si="6"/>
        <v>0.24805520759809613</v>
      </c>
    </row>
    <row r="61" spans="2:11" x14ac:dyDescent="0.25">
      <c r="C61">
        <f t="shared" si="6"/>
        <v>1</v>
      </c>
      <c r="D61">
        <f t="shared" si="6"/>
        <v>1</v>
      </c>
      <c r="E61">
        <f t="shared" si="6"/>
        <v>1</v>
      </c>
      <c r="F61">
        <f t="shared" si="6"/>
        <v>1</v>
      </c>
      <c r="G61">
        <f t="shared" si="6"/>
        <v>6.0542792294745766E-3</v>
      </c>
      <c r="H61">
        <f t="shared" si="6"/>
        <v>0.201425930237565</v>
      </c>
      <c r="I61">
        <f t="shared" si="6"/>
        <v>0.62705892399543417</v>
      </c>
      <c r="J61">
        <f t="shared" si="6"/>
        <v>0.62705892399543417</v>
      </c>
      <c r="K61">
        <f t="shared" si="6"/>
        <v>0.24805520759809613</v>
      </c>
    </row>
    <row r="62" spans="2:11" x14ac:dyDescent="0.25">
      <c r="C62">
        <f t="shared" si="6"/>
        <v>1</v>
      </c>
      <c r="D62">
        <f t="shared" si="6"/>
        <v>1</v>
      </c>
      <c r="E62">
        <f t="shared" si="6"/>
        <v>1</v>
      </c>
      <c r="F62">
        <f t="shared" si="6"/>
        <v>1</v>
      </c>
      <c r="G62">
        <f t="shared" si="6"/>
        <v>6.0542792294745766E-3</v>
      </c>
      <c r="H62">
        <f t="shared" si="6"/>
        <v>0.201425930237565</v>
      </c>
      <c r="I62">
        <f t="shared" si="6"/>
        <v>0.62705892399543417</v>
      </c>
      <c r="J62">
        <f t="shared" si="6"/>
        <v>0.62705892399543417</v>
      </c>
      <c r="K62">
        <f t="shared" si="6"/>
        <v>0.24805520759809613</v>
      </c>
    </row>
    <row r="63" spans="2:11" x14ac:dyDescent="0.25">
      <c r="C63">
        <f t="shared" si="6"/>
        <v>0.39977413855384047</v>
      </c>
      <c r="D63">
        <f t="shared" si="6"/>
        <v>0.39977413855384047</v>
      </c>
      <c r="E63">
        <f t="shared" si="6"/>
        <v>0.39977413855384047</v>
      </c>
      <c r="F63">
        <f t="shared" si="6"/>
        <v>0.39977413855384047</v>
      </c>
      <c r="G63">
        <f t="shared" si="6"/>
        <v>1</v>
      </c>
      <c r="H63">
        <f t="shared" si="6"/>
        <v>2.2090009632274921E-2</v>
      </c>
      <c r="I63">
        <f t="shared" si="6"/>
        <v>1.7229293853406245</v>
      </c>
      <c r="J63">
        <f t="shared" si="6"/>
        <v>1.7229293853406245</v>
      </c>
      <c r="K63">
        <f t="shared" si="6"/>
        <v>3.0225824966623898</v>
      </c>
    </row>
    <row r="64" spans="2:11" x14ac:dyDescent="0.25">
      <c r="C64">
        <f t="shared" si="6"/>
        <v>1.225213071880688</v>
      </c>
      <c r="D64">
        <f t="shared" si="6"/>
        <v>1.225213071880688</v>
      </c>
      <c r="E64">
        <f t="shared" si="6"/>
        <v>1.225213071880688</v>
      </c>
      <c r="F64">
        <f t="shared" si="6"/>
        <v>1.225213071880688</v>
      </c>
      <c r="G64">
        <f t="shared" si="6"/>
        <v>0.34487478178043213</v>
      </c>
      <c r="H64">
        <f t="shared" si="6"/>
        <v>1</v>
      </c>
      <c r="I64">
        <f t="shared" si="6"/>
        <v>1.6530075327382288</v>
      </c>
      <c r="J64">
        <f t="shared" si="6"/>
        <v>1.6530075327382288</v>
      </c>
      <c r="K64">
        <f t="shared" si="6"/>
        <v>0.35718192246234798</v>
      </c>
    </row>
    <row r="65" spans="2:26" x14ac:dyDescent="0.25">
      <c r="C65">
        <f t="shared" si="6"/>
        <v>1.0669626565441728</v>
      </c>
      <c r="D65">
        <f t="shared" si="6"/>
        <v>1.0669626565441728</v>
      </c>
      <c r="E65">
        <f t="shared" si="6"/>
        <v>1.0669626565441728</v>
      </c>
      <c r="F65">
        <f t="shared" si="6"/>
        <v>1.0669626565441728</v>
      </c>
      <c r="G65">
        <f t="shared" si="6"/>
        <v>0.18016211619184899</v>
      </c>
      <c r="H65">
        <f t="shared" si="6"/>
        <v>0.52764934835580657</v>
      </c>
      <c r="I65">
        <f t="shared" si="6"/>
        <v>1</v>
      </c>
      <c r="J65">
        <f t="shared" si="6"/>
        <v>1</v>
      </c>
      <c r="K65">
        <f t="shared" si="6"/>
        <v>0.56210491495274661</v>
      </c>
    </row>
    <row r="66" spans="2:26" x14ac:dyDescent="0.25">
      <c r="C66">
        <f t="shared" si="6"/>
        <v>1.0669626565441728</v>
      </c>
      <c r="D66">
        <f t="shared" si="6"/>
        <v>1.0669626565441728</v>
      </c>
      <c r="E66">
        <f t="shared" si="6"/>
        <v>1.0669626565441728</v>
      </c>
      <c r="F66">
        <f t="shared" si="6"/>
        <v>1.0669626565441728</v>
      </c>
      <c r="G66">
        <f t="shared" si="6"/>
        <v>0.18016211619184899</v>
      </c>
      <c r="H66">
        <f t="shared" si="6"/>
        <v>0.52764934835580657</v>
      </c>
      <c r="I66">
        <f t="shared" si="6"/>
        <v>1</v>
      </c>
      <c r="J66">
        <f t="shared" si="6"/>
        <v>1</v>
      </c>
      <c r="K66">
        <f t="shared" si="6"/>
        <v>0.56210491495274661</v>
      </c>
    </row>
    <row r="67" spans="2:26" x14ac:dyDescent="0.25">
      <c r="C67">
        <f t="shared" si="6"/>
        <v>0.34999730418894615</v>
      </c>
      <c r="D67">
        <f t="shared" si="6"/>
        <v>0.34999730418894615</v>
      </c>
      <c r="E67">
        <f t="shared" si="6"/>
        <v>0.34999730418894615</v>
      </c>
      <c r="F67">
        <f t="shared" si="6"/>
        <v>0.34999730418894615</v>
      </c>
      <c r="G67">
        <f t="shared" si="6"/>
        <v>0.32742087404739589</v>
      </c>
      <c r="H67">
        <f t="shared" si="6"/>
        <v>1.4858904988193422</v>
      </c>
      <c r="I67">
        <f t="shared" si="6"/>
        <v>0.92820257762173319</v>
      </c>
      <c r="J67">
        <f t="shared" si="6"/>
        <v>0.92820257762173319</v>
      </c>
      <c r="K67">
        <f t="shared" si="6"/>
        <v>1</v>
      </c>
    </row>
    <row r="69" spans="2:26" x14ac:dyDescent="0.25">
      <c r="F69" s="10" t="s">
        <v>48</v>
      </c>
      <c r="J69" t="s">
        <v>31</v>
      </c>
      <c r="K69" t="s">
        <v>33</v>
      </c>
      <c r="L69" s="8" t="s">
        <v>34</v>
      </c>
      <c r="T69" s="10"/>
      <c r="Z69" s="8"/>
    </row>
    <row r="70" spans="2:26" x14ac:dyDescent="0.25">
      <c r="B70" t="s">
        <v>32</v>
      </c>
      <c r="C70">
        <f>C43*$C$41</f>
        <v>0</v>
      </c>
      <c r="D70">
        <f>D43*$D$41</f>
        <v>0</v>
      </c>
      <c r="E70">
        <f>E43*$E$41</f>
        <v>2</v>
      </c>
      <c r="F70">
        <f>F43*$F$41</f>
        <v>0</v>
      </c>
      <c r="G70">
        <f>G43*$G$41</f>
        <v>0</v>
      </c>
      <c r="H70" s="7">
        <f>SUM(C70:G70)</f>
        <v>2</v>
      </c>
      <c r="J70">
        <f>H70/$H$79</f>
        <v>0.2857142857142857</v>
      </c>
      <c r="K70">
        <f>J70*J43</f>
        <v>0.30308571428571424</v>
      </c>
      <c r="L70">
        <f>K70/$K$79</f>
        <v>0.36151106718694082</v>
      </c>
      <c r="V70" s="7"/>
    </row>
    <row r="71" spans="2:26" x14ac:dyDescent="0.25">
      <c r="C71">
        <f>C44*$C$41</f>
        <v>0</v>
      </c>
      <c r="D71">
        <f>D44*$D$41</f>
        <v>0</v>
      </c>
      <c r="E71">
        <f>E44*$E$41</f>
        <v>1</v>
      </c>
      <c r="F71">
        <f>F44*$F$41</f>
        <v>0</v>
      </c>
      <c r="G71">
        <f>G44*$G$41</f>
        <v>0</v>
      </c>
      <c r="H71" s="7">
        <f>SUM(C71:G71)</f>
        <v>1</v>
      </c>
      <c r="J71">
        <f t="shared" ref="J71:J78" si="7">H71/$H$79</f>
        <v>0.14285714285714285</v>
      </c>
      <c r="K71">
        <f t="shared" ref="K71:K77" si="8">J71*J44</f>
        <v>0.10115714285714285</v>
      </c>
      <c r="L71">
        <f t="shared" ref="L71:L78" si="9">K71/$K$79</f>
        <v>0.12065704500144835</v>
      </c>
      <c r="V71" s="7"/>
    </row>
    <row r="72" spans="2:26" x14ac:dyDescent="0.25">
      <c r="C72">
        <f t="shared" ref="C72:C78" si="10">C45*$C$41</f>
        <v>0</v>
      </c>
      <c r="D72">
        <f t="shared" ref="D72:D78" si="11">D45*$D$41</f>
        <v>0</v>
      </c>
      <c r="E72">
        <f t="shared" ref="E72:E78" si="12">E45*$E$41</f>
        <v>0</v>
      </c>
      <c r="F72">
        <f t="shared" ref="F72:F78" si="13">F45*$F$41</f>
        <v>0</v>
      </c>
      <c r="G72">
        <f t="shared" ref="G72:G78" si="14">G45*$G$41</f>
        <v>0</v>
      </c>
      <c r="H72" s="7">
        <f t="shared" ref="H72:H78" si="15">SUM(C72:G72)</f>
        <v>0</v>
      </c>
      <c r="J72">
        <f t="shared" si="7"/>
        <v>0</v>
      </c>
      <c r="K72">
        <f t="shared" si="8"/>
        <v>0</v>
      </c>
      <c r="L72">
        <f t="shared" si="9"/>
        <v>0</v>
      </c>
      <c r="V72" s="7"/>
    </row>
    <row r="73" spans="2:26" x14ac:dyDescent="0.25">
      <c r="C73">
        <f t="shared" si="10"/>
        <v>0</v>
      </c>
      <c r="D73">
        <f t="shared" si="11"/>
        <v>0</v>
      </c>
      <c r="E73">
        <f t="shared" si="12"/>
        <v>1</v>
      </c>
      <c r="F73">
        <f t="shared" si="13"/>
        <v>0</v>
      </c>
      <c r="G73">
        <f t="shared" si="14"/>
        <v>0</v>
      </c>
      <c r="H73" s="7">
        <f t="shared" si="15"/>
        <v>1</v>
      </c>
      <c r="J73">
        <f t="shared" si="7"/>
        <v>0.14285714285714285</v>
      </c>
      <c r="K73">
        <f t="shared" si="8"/>
        <v>0</v>
      </c>
      <c r="L73">
        <f t="shared" si="9"/>
        <v>0</v>
      </c>
      <c r="V73" s="7"/>
    </row>
    <row r="74" spans="2:26" x14ac:dyDescent="0.25">
      <c r="C74">
        <f t="shared" si="10"/>
        <v>0</v>
      </c>
      <c r="D74">
        <f t="shared" si="11"/>
        <v>0</v>
      </c>
      <c r="E74">
        <f t="shared" si="12"/>
        <v>1</v>
      </c>
      <c r="F74">
        <f t="shared" si="13"/>
        <v>0</v>
      </c>
      <c r="G74">
        <f t="shared" si="14"/>
        <v>0</v>
      </c>
      <c r="H74" s="7">
        <f t="shared" si="15"/>
        <v>1</v>
      </c>
      <c r="J74">
        <f t="shared" si="7"/>
        <v>0.14285714285714285</v>
      </c>
      <c r="K74">
        <f t="shared" si="8"/>
        <v>0.12752857142857144</v>
      </c>
      <c r="L74">
        <f t="shared" si="9"/>
        <v>0.15211205207286113</v>
      </c>
      <c r="V74" s="7"/>
    </row>
    <row r="75" spans="2:26" x14ac:dyDescent="0.25">
      <c r="C75">
        <f t="shared" si="10"/>
        <v>0</v>
      </c>
      <c r="D75">
        <f t="shared" si="11"/>
        <v>0</v>
      </c>
      <c r="E75">
        <f t="shared" si="12"/>
        <v>0</v>
      </c>
      <c r="F75">
        <f t="shared" si="13"/>
        <v>0</v>
      </c>
      <c r="G75">
        <f t="shared" si="14"/>
        <v>0</v>
      </c>
      <c r="H75" s="7">
        <f t="shared" si="15"/>
        <v>0</v>
      </c>
      <c r="J75">
        <f t="shared" si="7"/>
        <v>0</v>
      </c>
      <c r="K75">
        <f t="shared" si="8"/>
        <v>0</v>
      </c>
      <c r="L75">
        <f t="shared" si="9"/>
        <v>0</v>
      </c>
      <c r="V75" s="7"/>
    </row>
    <row r="76" spans="2:26" x14ac:dyDescent="0.25">
      <c r="C76">
        <f t="shared" si="10"/>
        <v>0</v>
      </c>
      <c r="D76">
        <f t="shared" si="11"/>
        <v>0</v>
      </c>
      <c r="E76">
        <f t="shared" si="12"/>
        <v>1</v>
      </c>
      <c r="F76">
        <f t="shared" si="13"/>
        <v>0</v>
      </c>
      <c r="G76">
        <f t="shared" si="14"/>
        <v>0</v>
      </c>
      <c r="H76" s="7">
        <f t="shared" si="15"/>
        <v>1</v>
      </c>
      <c r="J76">
        <f t="shared" si="7"/>
        <v>0.14285714285714285</v>
      </c>
      <c r="K76">
        <f t="shared" si="8"/>
        <v>0.17849999999999999</v>
      </c>
      <c r="L76">
        <f t="shared" si="9"/>
        <v>0.21290916216538586</v>
      </c>
      <c r="V76" s="7"/>
    </row>
    <row r="77" spans="2:26" x14ac:dyDescent="0.25">
      <c r="C77">
        <f t="shared" si="10"/>
        <v>0</v>
      </c>
      <c r="D77">
        <f t="shared" si="11"/>
        <v>0</v>
      </c>
      <c r="E77">
        <f t="shared" si="12"/>
        <v>1</v>
      </c>
      <c r="F77">
        <f t="shared" si="13"/>
        <v>0</v>
      </c>
      <c r="G77">
        <f t="shared" si="14"/>
        <v>0</v>
      </c>
      <c r="H77" s="7">
        <f t="shared" si="15"/>
        <v>1</v>
      </c>
      <c r="J77">
        <f t="shared" si="7"/>
        <v>0.14285714285714285</v>
      </c>
      <c r="K77">
        <f t="shared" si="8"/>
        <v>0.12811428571428571</v>
      </c>
      <c r="L77">
        <f t="shared" si="9"/>
        <v>0.15281067357336378</v>
      </c>
      <c r="V77" s="7"/>
    </row>
    <row r="78" spans="2:26" x14ac:dyDescent="0.25">
      <c r="C78">
        <f t="shared" si="10"/>
        <v>0</v>
      </c>
      <c r="D78">
        <f t="shared" si="11"/>
        <v>0</v>
      </c>
      <c r="E78">
        <f t="shared" si="12"/>
        <v>0</v>
      </c>
      <c r="F78">
        <f t="shared" si="13"/>
        <v>0</v>
      </c>
      <c r="G78">
        <f t="shared" si="14"/>
        <v>0</v>
      </c>
      <c r="H78" s="7">
        <f t="shared" si="15"/>
        <v>0</v>
      </c>
      <c r="J78">
        <f t="shared" si="7"/>
        <v>0</v>
      </c>
      <c r="K78">
        <f>J78*J51</f>
        <v>0</v>
      </c>
      <c r="L78">
        <f t="shared" si="9"/>
        <v>0</v>
      </c>
      <c r="V78" s="7"/>
    </row>
    <row r="79" spans="2:26" x14ac:dyDescent="0.25">
      <c r="H79" s="7">
        <f>SUM(H70:H78)</f>
        <v>7</v>
      </c>
      <c r="K79">
        <f>SUM(K70:K78)</f>
        <v>0.83838571428571429</v>
      </c>
      <c r="V79" s="7"/>
    </row>
    <row r="80" spans="2:26" x14ac:dyDescent="0.25">
      <c r="C80" t="s">
        <v>37</v>
      </c>
    </row>
    <row r="81" spans="2:27" x14ac:dyDescent="0.25">
      <c r="C81" t="s">
        <v>38</v>
      </c>
      <c r="D81" t="s">
        <v>38</v>
      </c>
      <c r="E81" t="s">
        <v>38</v>
      </c>
      <c r="F81" t="s">
        <v>38</v>
      </c>
      <c r="G81" t="s">
        <v>39</v>
      </c>
      <c r="H81" t="s">
        <v>40</v>
      </c>
      <c r="I81" t="s">
        <v>41</v>
      </c>
      <c r="J81" t="s">
        <v>41</v>
      </c>
      <c r="K81" t="s">
        <v>42</v>
      </c>
    </row>
    <row r="82" spans="2:27" x14ac:dyDescent="0.25">
      <c r="C82">
        <f>$L$70*C59</f>
        <v>0.36151106718694082</v>
      </c>
      <c r="D82">
        <f>$L$70*D59</f>
        <v>0.36151106718694082</v>
      </c>
      <c r="E82">
        <f t="shared" ref="E82:L82" si="16">$L$70*E59</f>
        <v>0.36151106718694082</v>
      </c>
      <c r="F82">
        <f>$L$70*F59</f>
        <v>0.36151106718694082</v>
      </c>
      <c r="G82">
        <f t="shared" si="16"/>
        <v>2.1886889452950838E-3</v>
      </c>
      <c r="H82">
        <f t="shared" si="16"/>
        <v>7.2817702999304415E-2</v>
      </c>
      <c r="I82">
        <f t="shared" si="16"/>
        <v>0.22668874080268422</v>
      </c>
      <c r="J82">
        <f t="shared" si="16"/>
        <v>0.22668874080268422</v>
      </c>
      <c r="K82">
        <f t="shared" si="16"/>
        <v>8.9674702820065885E-2</v>
      </c>
    </row>
    <row r="83" spans="2:27" x14ac:dyDescent="0.25">
      <c r="C83">
        <f>$L$71*C60</f>
        <v>0.12065704500144835</v>
      </c>
      <c r="D83">
        <f>$L$71*D60</f>
        <v>0.12065704500144835</v>
      </c>
      <c r="E83">
        <f t="shared" ref="E83:L83" si="17">$L$71*E60</f>
        <v>0.12065704500144835</v>
      </c>
      <c r="F83">
        <f t="shared" si="17"/>
        <v>0.12065704500144835</v>
      </c>
      <c r="G83">
        <f t="shared" si="17"/>
        <v>7.3049144144204795E-4</v>
      </c>
      <c r="H83">
        <f t="shared" si="17"/>
        <v>2.4303457529132474E-2</v>
      </c>
      <c r="I83">
        <f t="shared" si="17"/>
        <v>7.5659076811076878E-2</v>
      </c>
      <c r="J83">
        <f t="shared" si="17"/>
        <v>7.5659076811076878E-2</v>
      </c>
      <c r="K83">
        <f t="shared" si="17"/>
        <v>2.9929608346007098E-2</v>
      </c>
    </row>
    <row r="84" spans="2:27" x14ac:dyDescent="0.25">
      <c r="C84">
        <f>$L$72*C61</f>
        <v>0</v>
      </c>
      <c r="D84">
        <f>$L$72*D61</f>
        <v>0</v>
      </c>
      <c r="E84">
        <f t="shared" ref="E84:L84" si="18">$L$72*E61</f>
        <v>0</v>
      </c>
      <c r="F84">
        <f t="shared" si="18"/>
        <v>0</v>
      </c>
      <c r="G84">
        <f t="shared" si="18"/>
        <v>0</v>
      </c>
      <c r="H84">
        <f t="shared" si="18"/>
        <v>0</v>
      </c>
      <c r="I84">
        <f t="shared" si="18"/>
        <v>0</v>
      </c>
      <c r="J84">
        <f>$L$72*J61</f>
        <v>0</v>
      </c>
      <c r="K84">
        <f>$L$72*K61</f>
        <v>0</v>
      </c>
    </row>
    <row r="85" spans="2:27" x14ac:dyDescent="0.25">
      <c r="C85">
        <f>$L$73*C62</f>
        <v>0</v>
      </c>
      <c r="D85">
        <f t="shared" ref="D85:K85" si="19">$L$73*D62</f>
        <v>0</v>
      </c>
      <c r="E85">
        <f t="shared" si="19"/>
        <v>0</v>
      </c>
      <c r="F85">
        <f t="shared" si="19"/>
        <v>0</v>
      </c>
      <c r="G85">
        <f t="shared" si="19"/>
        <v>0</v>
      </c>
      <c r="H85">
        <f t="shared" si="19"/>
        <v>0</v>
      </c>
      <c r="I85">
        <f t="shared" si="19"/>
        <v>0</v>
      </c>
      <c r="J85">
        <f t="shared" si="19"/>
        <v>0</v>
      </c>
      <c r="K85">
        <f t="shared" si="19"/>
        <v>0</v>
      </c>
    </row>
    <row r="86" spans="2:27" x14ac:dyDescent="0.25">
      <c r="C86">
        <f>$L$74*C63</f>
        <v>6.081046458108498E-2</v>
      </c>
      <c r="D86">
        <f t="shared" ref="D86:K86" si="20">$L$74*D63</f>
        <v>6.081046458108498E-2</v>
      </c>
      <c r="E86">
        <f t="shared" si="20"/>
        <v>6.081046458108498E-2</v>
      </c>
      <c r="F86">
        <f t="shared" si="20"/>
        <v>6.081046458108498E-2</v>
      </c>
      <c r="G86">
        <f t="shared" si="20"/>
        <v>0.15211205207286113</v>
      </c>
      <c r="H86">
        <f t="shared" si="20"/>
        <v>3.3601566954746067E-3</v>
      </c>
      <c r="I86">
        <f t="shared" si="20"/>
        <v>0.2620783243807957</v>
      </c>
      <c r="J86">
        <f t="shared" si="20"/>
        <v>0.2620783243807957</v>
      </c>
      <c r="K86">
        <f t="shared" si="20"/>
        <v>0.45977122612682803</v>
      </c>
    </row>
    <row r="87" spans="2:27" x14ac:dyDescent="0.25">
      <c r="C87">
        <f>$L$75*C64</f>
        <v>0</v>
      </c>
      <c r="D87">
        <f t="shared" ref="D87:K87" si="21">$L$75*D64</f>
        <v>0</v>
      </c>
      <c r="E87">
        <f t="shared" si="21"/>
        <v>0</v>
      </c>
      <c r="F87">
        <f t="shared" si="21"/>
        <v>0</v>
      </c>
      <c r="G87">
        <f t="shared" si="21"/>
        <v>0</v>
      </c>
      <c r="H87">
        <f t="shared" si="21"/>
        <v>0</v>
      </c>
      <c r="I87">
        <f t="shared" si="21"/>
        <v>0</v>
      </c>
      <c r="J87">
        <f t="shared" si="21"/>
        <v>0</v>
      </c>
      <c r="K87">
        <f t="shared" si="21"/>
        <v>0</v>
      </c>
    </row>
    <row r="88" spans="2:27" x14ac:dyDescent="0.25">
      <c r="C88">
        <f>$L$76*C65</f>
        <v>0.22716612526657418</v>
      </c>
      <c r="D88">
        <f t="shared" ref="D88:K88" si="22">$L$76*D65</f>
        <v>0.22716612526657418</v>
      </c>
      <c r="E88">
        <f t="shared" si="22"/>
        <v>0.22716612526657418</v>
      </c>
      <c r="F88">
        <f t="shared" si="22"/>
        <v>0.22716612526657418</v>
      </c>
      <c r="G88">
        <f t="shared" si="22"/>
        <v>3.8358165212349464E-2</v>
      </c>
      <c r="H88">
        <f t="shared" si="22"/>
        <v>0.1123413806755466</v>
      </c>
      <c r="I88">
        <f t="shared" si="22"/>
        <v>0.21290916216538586</v>
      </c>
      <c r="J88">
        <f t="shared" si="22"/>
        <v>0.21290916216538586</v>
      </c>
      <c r="K88">
        <f t="shared" si="22"/>
        <v>0.11967728649163475</v>
      </c>
    </row>
    <row r="89" spans="2:27" x14ac:dyDescent="0.25">
      <c r="C89">
        <f>$L$77*C66</f>
        <v>0.16304328222414063</v>
      </c>
      <c r="D89">
        <f t="shared" ref="D89:K89" si="23">$L$77*D66</f>
        <v>0.16304328222414063</v>
      </c>
      <c r="E89">
        <f t="shared" si="23"/>
        <v>0.16304328222414063</v>
      </c>
      <c r="F89">
        <f t="shared" si="23"/>
        <v>0.16304328222414063</v>
      </c>
      <c r="G89">
        <f t="shared" si="23"/>
        <v>2.7530694327679073E-2</v>
      </c>
      <c r="H89">
        <f t="shared" si="23"/>
        <v>8.0630452332797267E-2</v>
      </c>
      <c r="I89">
        <f t="shared" si="23"/>
        <v>0.15281067357336378</v>
      </c>
      <c r="J89">
        <f t="shared" si="23"/>
        <v>0.15281067357336378</v>
      </c>
      <c r="K89">
        <f t="shared" si="23"/>
        <v>8.5895630672827572E-2</v>
      </c>
    </row>
    <row r="90" spans="2:27" x14ac:dyDescent="0.25">
      <c r="C90">
        <f>$L$78*C67</f>
        <v>0</v>
      </c>
      <c r="D90">
        <f t="shared" ref="D90:K90" si="24">$L$78*D67</f>
        <v>0</v>
      </c>
      <c r="E90">
        <f t="shared" si="24"/>
        <v>0</v>
      </c>
      <c r="F90">
        <f t="shared" si="24"/>
        <v>0</v>
      </c>
      <c r="G90">
        <f t="shared" si="24"/>
        <v>0</v>
      </c>
      <c r="H90">
        <f t="shared" si="24"/>
        <v>0</v>
      </c>
      <c r="I90">
        <f t="shared" si="24"/>
        <v>0</v>
      </c>
      <c r="J90">
        <f t="shared" si="24"/>
        <v>0</v>
      </c>
      <c r="K90">
        <f t="shared" si="24"/>
        <v>0</v>
      </c>
    </row>
    <row r="91" spans="2:27" x14ac:dyDescent="0.25">
      <c r="B91" t="s">
        <v>43</v>
      </c>
      <c r="C91" s="7">
        <f>SUM(C82:C90)</f>
        <v>0.93318798426018901</v>
      </c>
      <c r="D91" s="7">
        <f t="shared" ref="D91:J91" si="25">SUM(D82:D90)</f>
        <v>0.93318798426018901</v>
      </c>
      <c r="E91" s="7">
        <f t="shared" si="25"/>
        <v>0.93318798426018901</v>
      </c>
      <c r="F91" s="7">
        <f t="shared" si="25"/>
        <v>0.93318798426018901</v>
      </c>
      <c r="G91" s="7">
        <f t="shared" si="25"/>
        <v>0.22092009199962681</v>
      </c>
      <c r="H91" s="7">
        <f t="shared" si="25"/>
        <v>0.29345315023225538</v>
      </c>
      <c r="I91" s="7">
        <f t="shared" si="25"/>
        <v>0.93014597773330643</v>
      </c>
      <c r="J91" s="7">
        <f t="shared" si="25"/>
        <v>0.93014597773330643</v>
      </c>
      <c r="K91" s="7">
        <f>SUM(K82:K90)</f>
        <v>0.78494845445736339</v>
      </c>
      <c r="L91" s="9" t="s">
        <v>44</v>
      </c>
      <c r="M91" s="7">
        <f>C91</f>
        <v>0.93318798426018901</v>
      </c>
      <c r="Q91" s="7"/>
      <c r="R91" s="7"/>
      <c r="S91" s="7"/>
      <c r="T91" s="7"/>
      <c r="U91" s="7"/>
      <c r="V91" s="7"/>
      <c r="W91" s="7"/>
      <c r="X91" s="7"/>
      <c r="Y91" s="7"/>
      <c r="Z91" s="9"/>
      <c r="AA91" s="7"/>
    </row>
    <row r="92" spans="2:27" x14ac:dyDescent="0.25">
      <c r="B92" t="s">
        <v>45</v>
      </c>
      <c r="C92">
        <f>$L$70*C59</f>
        <v>0.36151106718694082</v>
      </c>
      <c r="D92">
        <f>$L$71*D59</f>
        <v>0.12065704500144835</v>
      </c>
      <c r="E92">
        <f>$L$72*E59</f>
        <v>0</v>
      </c>
      <c r="F92">
        <f>$L$73*F59</f>
        <v>0</v>
      </c>
      <c r="G92">
        <f>$L$74*G59</f>
        <v>9.2092883741747835E-4</v>
      </c>
      <c r="H92">
        <f>$L$75*H59</f>
        <v>0</v>
      </c>
      <c r="I92">
        <f>$L$76*I59</f>
        <v>0.13350659013619626</v>
      </c>
      <c r="J92">
        <f>$L$77*J59</f>
        <v>9.5821296545931023E-2</v>
      </c>
      <c r="K92">
        <f>$L$78*K59</f>
        <v>0</v>
      </c>
      <c r="M92">
        <f>D91</f>
        <v>0.93318798426018901</v>
      </c>
    </row>
    <row r="93" spans="2:27" x14ac:dyDescent="0.25">
      <c r="C93">
        <f t="shared" ref="C93:C100" si="26">$L$70*C60</f>
        <v>0.36151106718694082</v>
      </c>
      <c r="D93">
        <f t="shared" ref="D93:D100" si="27">$L$71*D60</f>
        <v>0.12065704500144835</v>
      </c>
      <c r="E93">
        <f t="shared" ref="E93:E100" si="28">$L$72*E60</f>
        <v>0</v>
      </c>
      <c r="F93">
        <f t="shared" ref="F93:F100" si="29">$L$73*F60</f>
        <v>0</v>
      </c>
      <c r="G93">
        <f t="shared" ref="G93:G100" si="30">$L$74*G60</f>
        <v>9.2092883741747835E-4</v>
      </c>
      <c r="H93">
        <f t="shared" ref="H93:H100" si="31">$L$75*H60</f>
        <v>0</v>
      </c>
      <c r="I93">
        <f t="shared" ref="I93:I100" si="32">$L$76*I60</f>
        <v>0.13350659013619626</v>
      </c>
      <c r="J93">
        <f t="shared" ref="J93:J100" si="33">$L$77*J60</f>
        <v>9.5821296545931023E-2</v>
      </c>
      <c r="K93">
        <f t="shared" ref="K93:K100" si="34">$L$78*K60</f>
        <v>0</v>
      </c>
      <c r="M93">
        <f>E91</f>
        <v>0.93318798426018901</v>
      </c>
    </row>
    <row r="94" spans="2:27" x14ac:dyDescent="0.25">
      <c r="C94">
        <f t="shared" si="26"/>
        <v>0.36151106718694082</v>
      </c>
      <c r="D94">
        <f t="shared" si="27"/>
        <v>0.12065704500144835</v>
      </c>
      <c r="E94">
        <f t="shared" si="28"/>
        <v>0</v>
      </c>
      <c r="F94">
        <f t="shared" si="29"/>
        <v>0</v>
      </c>
      <c r="G94">
        <f t="shared" si="30"/>
        <v>9.2092883741747835E-4</v>
      </c>
      <c r="H94">
        <f t="shared" si="31"/>
        <v>0</v>
      </c>
      <c r="I94">
        <f t="shared" si="32"/>
        <v>0.13350659013619626</v>
      </c>
      <c r="J94">
        <f t="shared" si="33"/>
        <v>9.5821296545931023E-2</v>
      </c>
      <c r="K94">
        <f t="shared" si="34"/>
        <v>0</v>
      </c>
      <c r="M94">
        <f>F91</f>
        <v>0.93318798426018901</v>
      </c>
    </row>
    <row r="95" spans="2:27" x14ac:dyDescent="0.25">
      <c r="C95">
        <f t="shared" si="26"/>
        <v>0.36151106718694082</v>
      </c>
      <c r="D95">
        <f t="shared" si="27"/>
        <v>0.12065704500144835</v>
      </c>
      <c r="E95">
        <f t="shared" si="28"/>
        <v>0</v>
      </c>
      <c r="F95">
        <f t="shared" si="29"/>
        <v>0</v>
      </c>
      <c r="G95">
        <f t="shared" si="30"/>
        <v>9.2092883741747835E-4</v>
      </c>
      <c r="H95">
        <f t="shared" si="31"/>
        <v>0</v>
      </c>
      <c r="I95">
        <f t="shared" si="32"/>
        <v>0.13350659013619626</v>
      </c>
      <c r="J95">
        <f t="shared" si="33"/>
        <v>9.5821296545931023E-2</v>
      </c>
      <c r="K95">
        <f t="shared" si="34"/>
        <v>0</v>
      </c>
      <c r="M95">
        <f>G91</f>
        <v>0.22092009199962681</v>
      </c>
    </row>
    <row r="96" spans="2:27" x14ac:dyDescent="0.25">
      <c r="C96">
        <f t="shared" si="26"/>
        <v>0.1445227754623388</v>
      </c>
      <c r="D96">
        <f t="shared" si="27"/>
        <v>4.8235566225905975E-2</v>
      </c>
      <c r="E96">
        <f t="shared" si="28"/>
        <v>0</v>
      </c>
      <c r="F96">
        <f t="shared" si="29"/>
        <v>0</v>
      </c>
      <c r="G96">
        <f t="shared" si="30"/>
        <v>0.15211205207286113</v>
      </c>
      <c r="H96">
        <f t="shared" si="31"/>
        <v>0</v>
      </c>
      <c r="I96">
        <f t="shared" si="32"/>
        <v>0.36682745190299559</v>
      </c>
      <c r="J96">
        <f t="shared" si="33"/>
        <v>0.26328199989324247</v>
      </c>
      <c r="K96">
        <f t="shared" si="34"/>
        <v>0</v>
      </c>
      <c r="M96">
        <f>H91</f>
        <v>0.29345315023225538</v>
      </c>
    </row>
    <row r="97" spans="2:27" x14ac:dyDescent="0.25">
      <c r="C97">
        <f t="shared" si="26"/>
        <v>0.44292808514697751</v>
      </c>
      <c r="D97">
        <f t="shared" si="27"/>
        <v>0.14783058875027094</v>
      </c>
      <c r="E97">
        <f t="shared" si="28"/>
        <v>0</v>
      </c>
      <c r="F97">
        <f t="shared" si="29"/>
        <v>0</v>
      </c>
      <c r="G97">
        <f t="shared" si="30"/>
        <v>5.2459610764801712E-2</v>
      </c>
      <c r="H97">
        <f t="shared" si="31"/>
        <v>0</v>
      </c>
      <c r="I97">
        <f t="shared" si="32"/>
        <v>0.35194044884836789</v>
      </c>
      <c r="J97">
        <f t="shared" si="33"/>
        <v>0.25259719449957291</v>
      </c>
      <c r="K97">
        <f t="shared" si="34"/>
        <v>0</v>
      </c>
      <c r="M97">
        <f>I91</f>
        <v>0.93014597773330643</v>
      </c>
    </row>
    <row r="98" spans="2:27" x14ac:dyDescent="0.25">
      <c r="C98">
        <f t="shared" si="26"/>
        <v>0.3857188086158973</v>
      </c>
      <c r="D98">
        <f t="shared" si="27"/>
        <v>0.12873656126551514</v>
      </c>
      <c r="E98">
        <f t="shared" si="28"/>
        <v>0</v>
      </c>
      <c r="F98">
        <f t="shared" si="29"/>
        <v>0</v>
      </c>
      <c r="G98">
        <f t="shared" si="30"/>
        <v>2.7404829199731393E-2</v>
      </c>
      <c r="H98">
        <f t="shared" si="31"/>
        <v>0</v>
      </c>
      <c r="I98">
        <f t="shared" si="32"/>
        <v>0.21290916216538586</v>
      </c>
      <c r="J98">
        <f t="shared" si="33"/>
        <v>0.15281067357336378</v>
      </c>
      <c r="K98">
        <f t="shared" si="34"/>
        <v>0</v>
      </c>
      <c r="M98">
        <f>J91</f>
        <v>0.93014597773330643</v>
      </c>
    </row>
    <row r="99" spans="2:27" x14ac:dyDescent="0.25">
      <c r="C99">
        <f t="shared" si="26"/>
        <v>0.3857188086158973</v>
      </c>
      <c r="D99">
        <f t="shared" si="27"/>
        <v>0.12873656126551514</v>
      </c>
      <c r="E99">
        <f t="shared" si="28"/>
        <v>0</v>
      </c>
      <c r="F99">
        <f t="shared" si="29"/>
        <v>0</v>
      </c>
      <c r="G99">
        <f t="shared" si="30"/>
        <v>2.7404829199731393E-2</v>
      </c>
      <c r="H99">
        <f t="shared" si="31"/>
        <v>0</v>
      </c>
      <c r="I99">
        <f t="shared" si="32"/>
        <v>0.21290916216538586</v>
      </c>
      <c r="J99">
        <f t="shared" si="33"/>
        <v>0.15281067357336378</v>
      </c>
      <c r="K99">
        <f t="shared" si="34"/>
        <v>0</v>
      </c>
      <c r="M99">
        <f>K91</f>
        <v>0.78494845445736339</v>
      </c>
    </row>
    <row r="100" spans="2:27" x14ac:dyDescent="0.25">
      <c r="C100">
        <f t="shared" si="26"/>
        <v>0.12652789894989827</v>
      </c>
      <c r="D100">
        <f t="shared" si="27"/>
        <v>4.2229640481911281E-2</v>
      </c>
      <c r="E100">
        <f t="shared" si="28"/>
        <v>0</v>
      </c>
      <c r="F100">
        <f t="shared" si="29"/>
        <v>0</v>
      </c>
      <c r="G100">
        <f t="shared" si="30"/>
        <v>4.9804661042839191E-2</v>
      </c>
      <c r="H100">
        <f t="shared" si="31"/>
        <v>0</v>
      </c>
      <c r="I100">
        <f t="shared" si="32"/>
        <v>0.19762283312119475</v>
      </c>
      <c r="J100">
        <f t="shared" si="33"/>
        <v>0.14183926109890954</v>
      </c>
      <c r="K100">
        <f t="shared" si="34"/>
        <v>0</v>
      </c>
    </row>
    <row r="102" spans="2:27" x14ac:dyDescent="0.25">
      <c r="C102">
        <f>C92/$C$91</f>
        <v>0.38739361552489221</v>
      </c>
      <c r="D102">
        <f>D92/$D$91</f>
        <v>0.12929554070191185</v>
      </c>
      <c r="E102">
        <f>E92/$E$91</f>
        <v>0</v>
      </c>
      <c r="F102">
        <f>F92/$F$91</f>
        <v>0</v>
      </c>
      <c r="G102">
        <f>G92/$G$91</f>
        <v>4.1686060741774177E-3</v>
      </c>
      <c r="H102">
        <f>H92/$H$91</f>
        <v>0</v>
      </c>
      <c r="I102">
        <f>I92/$I$91</f>
        <v>0.14353294357251478</v>
      </c>
      <c r="J102">
        <f>J92/$J$91</f>
        <v>0.1030174820294768</v>
      </c>
      <c r="K102">
        <f>K92/$K$91</f>
        <v>0</v>
      </c>
      <c r="L102" s="7">
        <f>SUM(C102:K102)</f>
        <v>0.76740818790297316</v>
      </c>
      <c r="M102" s="9" t="s">
        <v>46</v>
      </c>
      <c r="Z102" s="7"/>
      <c r="AA102" s="9"/>
    </row>
    <row r="103" spans="2:27" x14ac:dyDescent="0.25">
      <c r="C103">
        <f t="shared" ref="C103:C110" si="35">C93/$C$91</f>
        <v>0.38739361552489221</v>
      </c>
      <c r="D103">
        <f t="shared" ref="D103:D110" si="36">D93/$D$91</f>
        <v>0.12929554070191185</v>
      </c>
      <c r="E103">
        <f t="shared" ref="E103:E110" si="37">E93/$E$91</f>
        <v>0</v>
      </c>
      <c r="F103">
        <f t="shared" ref="F103:F110" si="38">F93/$F$91</f>
        <v>0</v>
      </c>
      <c r="G103">
        <f t="shared" ref="G103:G110" si="39">G93/$G$91</f>
        <v>4.1686060741774177E-3</v>
      </c>
      <c r="H103">
        <f t="shared" ref="H103:H110" si="40">H93/$H$91</f>
        <v>0</v>
      </c>
      <c r="I103">
        <f t="shared" ref="I103:I110" si="41">I93/$I$91</f>
        <v>0.14353294357251478</v>
      </c>
      <c r="J103">
        <f t="shared" ref="J103:J110" si="42">J93/$J$91</f>
        <v>0.1030174820294768</v>
      </c>
      <c r="K103">
        <f t="shared" ref="K103:K110" si="43">K93/$K$91</f>
        <v>0</v>
      </c>
      <c r="L103" s="7">
        <f t="shared" ref="L103:L110" si="44">SUM(C103:K103)</f>
        <v>0.76740818790297316</v>
      </c>
      <c r="Z103" s="7"/>
    </row>
    <row r="104" spans="2:27" x14ac:dyDescent="0.25">
      <c r="C104">
        <f t="shared" si="35"/>
        <v>0.38739361552489221</v>
      </c>
      <c r="D104">
        <f t="shared" si="36"/>
        <v>0.12929554070191185</v>
      </c>
      <c r="E104">
        <f t="shared" si="37"/>
        <v>0</v>
      </c>
      <c r="F104">
        <f t="shared" si="38"/>
        <v>0</v>
      </c>
      <c r="G104">
        <f t="shared" si="39"/>
        <v>4.1686060741774177E-3</v>
      </c>
      <c r="H104">
        <f t="shared" si="40"/>
        <v>0</v>
      </c>
      <c r="I104">
        <f t="shared" si="41"/>
        <v>0.14353294357251478</v>
      </c>
      <c r="J104">
        <f t="shared" si="42"/>
        <v>0.1030174820294768</v>
      </c>
      <c r="K104">
        <f t="shared" si="43"/>
        <v>0</v>
      </c>
      <c r="L104" s="7">
        <f t="shared" si="44"/>
        <v>0.76740818790297316</v>
      </c>
      <c r="Z104" s="7"/>
    </row>
    <row r="105" spans="2:27" x14ac:dyDescent="0.25">
      <c r="C105">
        <f t="shared" si="35"/>
        <v>0.38739361552489221</v>
      </c>
      <c r="D105">
        <f t="shared" si="36"/>
        <v>0.12929554070191185</v>
      </c>
      <c r="E105">
        <f t="shared" si="37"/>
        <v>0</v>
      </c>
      <c r="F105">
        <f t="shared" si="38"/>
        <v>0</v>
      </c>
      <c r="G105">
        <f t="shared" si="39"/>
        <v>4.1686060741774177E-3</v>
      </c>
      <c r="H105">
        <f t="shared" si="40"/>
        <v>0</v>
      </c>
      <c r="I105">
        <f t="shared" si="41"/>
        <v>0.14353294357251478</v>
      </c>
      <c r="J105">
        <f t="shared" si="42"/>
        <v>0.1030174820294768</v>
      </c>
      <c r="K105">
        <f t="shared" si="43"/>
        <v>0</v>
      </c>
      <c r="L105" s="7">
        <f t="shared" si="44"/>
        <v>0.76740818790297316</v>
      </c>
      <c r="Z105" s="7"/>
    </row>
    <row r="106" spans="2:27" x14ac:dyDescent="0.25">
      <c r="C106">
        <f t="shared" si="35"/>
        <v>0.15486994892772143</v>
      </c>
      <c r="D106">
        <f t="shared" si="36"/>
        <v>5.1689013402959831E-2</v>
      </c>
      <c r="E106">
        <f t="shared" si="37"/>
        <v>0</v>
      </c>
      <c r="F106">
        <f t="shared" si="38"/>
        <v>0</v>
      </c>
      <c r="G106">
        <f t="shared" si="39"/>
        <v>0.68853878656323431</v>
      </c>
      <c r="H106">
        <f t="shared" si="40"/>
        <v>0</v>
      </c>
      <c r="I106">
        <f t="shared" si="41"/>
        <v>0.39437621694277025</v>
      </c>
      <c r="J106">
        <f t="shared" si="42"/>
        <v>0.28305449488137363</v>
      </c>
      <c r="K106">
        <f t="shared" si="43"/>
        <v>0</v>
      </c>
      <c r="L106" s="7">
        <f t="shared" si="44"/>
        <v>1.5725284607180594</v>
      </c>
      <c r="Z106" s="7"/>
    </row>
    <row r="107" spans="2:27" x14ac:dyDescent="0.25">
      <c r="C107">
        <f t="shared" si="35"/>
        <v>0.47463972170421931</v>
      </c>
      <c r="D107">
        <f t="shared" si="36"/>
        <v>0.15841458660386395</v>
      </c>
      <c r="E107">
        <f t="shared" si="37"/>
        <v>0</v>
      </c>
      <c r="F107">
        <f t="shared" si="38"/>
        <v>0</v>
      </c>
      <c r="G107">
        <f t="shared" si="39"/>
        <v>0.23745966376335897</v>
      </c>
      <c r="H107">
        <f t="shared" si="40"/>
        <v>0</v>
      </c>
      <c r="I107">
        <f t="shared" si="41"/>
        <v>0.3783711990090195</v>
      </c>
      <c r="J107">
        <f t="shared" si="42"/>
        <v>0.27156725992099934</v>
      </c>
      <c r="K107">
        <f t="shared" si="43"/>
        <v>0</v>
      </c>
      <c r="L107" s="7">
        <f t="shared" si="44"/>
        <v>1.5204524310014611</v>
      </c>
      <c r="Z107" s="7"/>
    </row>
    <row r="108" spans="2:27" x14ac:dyDescent="0.25">
      <c r="C108">
        <f t="shared" si="35"/>
        <v>0.4133345211486909</v>
      </c>
      <c r="D108">
        <f t="shared" si="36"/>
        <v>0.13795351358662711</v>
      </c>
      <c r="E108">
        <f t="shared" si="37"/>
        <v>0</v>
      </c>
      <c r="F108">
        <f t="shared" si="38"/>
        <v>0</v>
      </c>
      <c r="G108">
        <f t="shared" si="39"/>
        <v>0.12404860486740014</v>
      </c>
      <c r="H108">
        <f t="shared" si="40"/>
        <v>0</v>
      </c>
      <c r="I108">
        <f t="shared" si="41"/>
        <v>0.22889865382660576</v>
      </c>
      <c r="J108">
        <f t="shared" si="42"/>
        <v>0.16428676490732297</v>
      </c>
      <c r="K108">
        <f t="shared" si="43"/>
        <v>0</v>
      </c>
      <c r="L108" s="7">
        <f t="shared" si="44"/>
        <v>1.0685220583366468</v>
      </c>
      <c r="Z108" s="7"/>
    </row>
    <row r="109" spans="2:27" x14ac:dyDescent="0.25">
      <c r="C109">
        <f t="shared" si="35"/>
        <v>0.4133345211486909</v>
      </c>
      <c r="D109">
        <f t="shared" si="36"/>
        <v>0.13795351358662711</v>
      </c>
      <c r="E109">
        <f t="shared" si="37"/>
        <v>0</v>
      </c>
      <c r="F109">
        <f t="shared" si="38"/>
        <v>0</v>
      </c>
      <c r="G109">
        <f t="shared" si="39"/>
        <v>0.12404860486740014</v>
      </c>
      <c r="H109">
        <f t="shared" si="40"/>
        <v>0</v>
      </c>
      <c r="I109">
        <f t="shared" si="41"/>
        <v>0.22889865382660576</v>
      </c>
      <c r="J109">
        <f t="shared" si="42"/>
        <v>0.16428676490732297</v>
      </c>
      <c r="K109">
        <f t="shared" si="43"/>
        <v>0</v>
      </c>
      <c r="L109" s="7">
        <f t="shared" si="44"/>
        <v>1.0685220583366468</v>
      </c>
      <c r="Z109" s="7"/>
    </row>
    <row r="110" spans="2:27" x14ac:dyDescent="0.25">
      <c r="C110">
        <f t="shared" si="35"/>
        <v>0.13558672109372136</v>
      </c>
      <c r="D110">
        <f t="shared" si="36"/>
        <v>4.5253090689321311E-2</v>
      </c>
      <c r="E110">
        <f t="shared" si="37"/>
        <v>0</v>
      </c>
      <c r="F110">
        <f t="shared" si="38"/>
        <v>0</v>
      </c>
      <c r="G110">
        <f t="shared" si="39"/>
        <v>0.22544197131206756</v>
      </c>
      <c r="H110">
        <f t="shared" si="40"/>
        <v>0</v>
      </c>
      <c r="I110">
        <f t="shared" si="41"/>
        <v>0.21246432049600028</v>
      </c>
      <c r="J110">
        <f t="shared" si="42"/>
        <v>0.15249139865611289</v>
      </c>
      <c r="K110">
        <f t="shared" si="43"/>
        <v>0</v>
      </c>
      <c r="L110" s="7">
        <f t="shared" si="44"/>
        <v>0.77123750224722332</v>
      </c>
      <c r="Z110" s="7"/>
    </row>
    <row r="112" spans="2:27" x14ac:dyDescent="0.25">
      <c r="B112" t="s">
        <v>47</v>
      </c>
    </row>
    <row r="113" spans="2:7" x14ac:dyDescent="0.25">
      <c r="B113">
        <f>J43*(1-LN(M91)-L102)</f>
        <v>0.32008624481428716</v>
      </c>
    </row>
    <row r="114" spans="2:7" x14ac:dyDescent="0.25">
      <c r="B114">
        <f t="shared" ref="B114:B121" si="45">J44*(1-LN(M92)-L103)</f>
        <v>0.21366239626036646</v>
      </c>
    </row>
    <row r="115" spans="2:7" x14ac:dyDescent="0.25">
      <c r="B115">
        <f t="shared" si="45"/>
        <v>0.10723854770644577</v>
      </c>
    </row>
    <row r="116" spans="2:7" x14ac:dyDescent="0.25">
      <c r="B116">
        <f t="shared" si="45"/>
        <v>0</v>
      </c>
    </row>
    <row r="117" spans="2:7" x14ac:dyDescent="0.25">
      <c r="B117">
        <f t="shared" si="45"/>
        <v>0.83683997308868852</v>
      </c>
    </row>
    <row r="118" spans="2:7" x14ac:dyDescent="0.25">
      <c r="B118">
        <f t="shared" si="45"/>
        <v>1.178326692612045</v>
      </c>
    </row>
    <row r="119" spans="2:7" x14ac:dyDescent="0.25">
      <c r="B119">
        <f t="shared" si="45"/>
        <v>4.8626560483975585E-3</v>
      </c>
    </row>
    <row r="120" spans="2:7" x14ac:dyDescent="0.25">
      <c r="B120">
        <f t="shared" si="45"/>
        <v>3.4900599793540859E-3</v>
      </c>
    </row>
    <row r="121" spans="2:7" x14ac:dyDescent="0.25">
      <c r="B121">
        <f t="shared" si="45"/>
        <v>1.1565768126568914</v>
      </c>
    </row>
    <row r="128" spans="2:7" x14ac:dyDescent="0.25">
      <c r="B128" t="s">
        <v>29</v>
      </c>
      <c r="C128">
        <f>1-C55+LN(C55)-5*C54*(1-C57/C56+LN(C57/C56))</f>
        <v>0.46404808627249905</v>
      </c>
      <c r="D128">
        <f>1-D55+LN(D55)-5*D54*(1-D57/D56+LN(D57/D56))</f>
        <v>1.7972605679565851E-2</v>
      </c>
      <c r="E128">
        <f>1-E55+LN(E55)-5*E54*(1-E57/E56+LN(E57/E56))</f>
        <v>0</v>
      </c>
      <c r="F128">
        <f>1-F55+LN(F55)-5*F54*(1-F57/F56+LN(F57/F56))</f>
        <v>0.44925557608389854</v>
      </c>
      <c r="G128">
        <f>1-G55+LN(G55)-5*G54*(1-G57/G56+LN(G57/G56))</f>
        <v>-0.12115840754772134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E340A-39BA-4B31-A710-28D7D7D1FA4E}">
  <dimension ref="B1:AA128"/>
  <sheetViews>
    <sheetView topLeftCell="A97" workbookViewId="0">
      <selection activeCell="B113" sqref="B113:B121"/>
    </sheetView>
  </sheetViews>
  <sheetFormatPr defaultRowHeight="15" x14ac:dyDescent="0.25"/>
  <cols>
    <col min="13" max="13" width="14" customWidth="1"/>
  </cols>
  <sheetData>
    <row r="1" spans="2:14" x14ac:dyDescent="0.25">
      <c r="B1" t="s">
        <v>11</v>
      </c>
      <c r="C1" s="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M1" t="s">
        <v>30</v>
      </c>
      <c r="N1" s="3">
        <v>298</v>
      </c>
    </row>
    <row r="2" spans="2:14" x14ac:dyDescent="0.25">
      <c r="B2" t="s">
        <v>0</v>
      </c>
      <c r="C2">
        <v>0.63249999999999995</v>
      </c>
      <c r="D2">
        <v>0.63249999999999995</v>
      </c>
      <c r="E2">
        <v>0.63249999999999995</v>
      </c>
      <c r="F2">
        <v>0.63249999999999995</v>
      </c>
      <c r="G2">
        <v>1.2302</v>
      </c>
      <c r="H2">
        <v>1.7048000000000001</v>
      </c>
      <c r="I2">
        <v>1.1434</v>
      </c>
      <c r="J2">
        <v>1.1434</v>
      </c>
      <c r="K2">
        <v>1.7334000000000001</v>
      </c>
    </row>
    <row r="3" spans="2:14" x14ac:dyDescent="0.25">
      <c r="B3" t="s">
        <v>1</v>
      </c>
      <c r="C3">
        <v>1.0608</v>
      </c>
      <c r="D3">
        <v>0.70809999999999995</v>
      </c>
      <c r="E3">
        <v>0.35539999999999999</v>
      </c>
      <c r="F3">
        <v>0</v>
      </c>
      <c r="G3">
        <v>0.89270000000000005</v>
      </c>
      <c r="H3">
        <v>1.67</v>
      </c>
      <c r="I3">
        <v>1.2495000000000001</v>
      </c>
      <c r="J3">
        <v>0.89680000000000004</v>
      </c>
      <c r="K3">
        <v>2.4561000000000002</v>
      </c>
    </row>
    <row r="5" spans="2:14" x14ac:dyDescent="0.25">
      <c r="B5" t="s">
        <v>12</v>
      </c>
    </row>
    <row r="6" spans="2:14" x14ac:dyDescent="0.25">
      <c r="B6" t="s">
        <v>11</v>
      </c>
      <c r="C6" s="1" t="s">
        <v>2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8</v>
      </c>
      <c r="J6" t="s">
        <v>9</v>
      </c>
      <c r="K6" t="s">
        <v>10</v>
      </c>
    </row>
    <row r="7" spans="2:14" x14ac:dyDescent="0.25">
      <c r="B7" s="1" t="s">
        <v>2</v>
      </c>
      <c r="C7">
        <v>0</v>
      </c>
      <c r="D7">
        <v>0</v>
      </c>
      <c r="E7">
        <v>0</v>
      </c>
      <c r="F7">
        <v>0</v>
      </c>
      <c r="G7">
        <v>2777</v>
      </c>
      <c r="H7">
        <v>433.6</v>
      </c>
      <c r="I7">
        <v>233.1</v>
      </c>
      <c r="J7">
        <v>233.1</v>
      </c>
      <c r="K7">
        <v>1391.3</v>
      </c>
    </row>
    <row r="8" spans="2:14" x14ac:dyDescent="0.25">
      <c r="B8" t="s">
        <v>3</v>
      </c>
      <c r="C8">
        <v>0</v>
      </c>
      <c r="D8">
        <v>0</v>
      </c>
      <c r="E8">
        <v>0</v>
      </c>
      <c r="F8">
        <v>0</v>
      </c>
      <c r="G8">
        <v>2777</v>
      </c>
      <c r="H8">
        <v>433.6</v>
      </c>
      <c r="I8">
        <v>233.1</v>
      </c>
      <c r="J8">
        <v>233.1</v>
      </c>
      <c r="K8">
        <v>1391.3</v>
      </c>
    </row>
    <row r="9" spans="2:14" x14ac:dyDescent="0.25">
      <c r="B9" t="s">
        <v>4</v>
      </c>
      <c r="C9">
        <v>0</v>
      </c>
      <c r="D9">
        <v>0</v>
      </c>
      <c r="E9">
        <v>0</v>
      </c>
      <c r="F9">
        <v>0</v>
      </c>
      <c r="G9">
        <v>2777</v>
      </c>
      <c r="H9">
        <v>433.6</v>
      </c>
      <c r="I9">
        <v>233.1</v>
      </c>
      <c r="J9">
        <v>233.1</v>
      </c>
      <c r="K9">
        <v>1391.3</v>
      </c>
    </row>
    <row r="10" spans="2:14" x14ac:dyDescent="0.25">
      <c r="B10" t="s">
        <v>5</v>
      </c>
      <c r="C10">
        <v>0</v>
      </c>
      <c r="D10">
        <v>0</v>
      </c>
      <c r="E10">
        <v>0</v>
      </c>
      <c r="F10">
        <v>0</v>
      </c>
      <c r="G10">
        <v>2777</v>
      </c>
      <c r="H10">
        <v>433.6</v>
      </c>
      <c r="I10">
        <v>233.1</v>
      </c>
      <c r="J10">
        <v>233.1</v>
      </c>
      <c r="K10">
        <v>1391.3</v>
      </c>
    </row>
    <row r="11" spans="2:14" x14ac:dyDescent="0.25">
      <c r="B11" t="s">
        <v>6</v>
      </c>
      <c r="C11">
        <v>1606</v>
      </c>
      <c r="D11">
        <v>1606</v>
      </c>
      <c r="E11">
        <v>1606</v>
      </c>
      <c r="F11">
        <v>1606</v>
      </c>
      <c r="G11">
        <v>0</v>
      </c>
      <c r="H11">
        <v>-250</v>
      </c>
      <c r="I11">
        <v>816.7</v>
      </c>
      <c r="J11">
        <v>816.7</v>
      </c>
      <c r="K11">
        <v>-801.9</v>
      </c>
    </row>
    <row r="12" spans="2:14" x14ac:dyDescent="0.25">
      <c r="B12" t="s">
        <v>7</v>
      </c>
      <c r="C12">
        <v>199</v>
      </c>
      <c r="D12">
        <v>199</v>
      </c>
      <c r="E12">
        <v>199</v>
      </c>
      <c r="F12">
        <v>199</v>
      </c>
      <c r="G12">
        <v>653.29999999999995</v>
      </c>
      <c r="H12">
        <v>0</v>
      </c>
      <c r="I12">
        <v>3645</v>
      </c>
      <c r="J12">
        <v>3645</v>
      </c>
      <c r="K12">
        <v>770.6</v>
      </c>
    </row>
    <row r="13" spans="2:14" x14ac:dyDescent="0.25">
      <c r="B13" t="s">
        <v>8</v>
      </c>
      <c r="C13">
        <v>-9.6539999999999999</v>
      </c>
      <c r="D13">
        <v>-9.6539999999999999</v>
      </c>
      <c r="E13">
        <v>-9.6539999999999999</v>
      </c>
      <c r="F13">
        <v>-9.6539999999999999</v>
      </c>
      <c r="G13">
        <v>650.9</v>
      </c>
      <c r="H13">
        <v>695.8</v>
      </c>
      <c r="I13">
        <v>0</v>
      </c>
      <c r="J13">
        <v>0</v>
      </c>
      <c r="K13">
        <v>433.20699999999999</v>
      </c>
    </row>
    <row r="14" spans="2:14" x14ac:dyDescent="0.25">
      <c r="B14" t="s">
        <v>9</v>
      </c>
      <c r="C14">
        <v>-9.6539999999999999</v>
      </c>
      <c r="D14">
        <v>-9.6539999999999999</v>
      </c>
      <c r="E14">
        <v>-9.6539999999999999</v>
      </c>
      <c r="F14">
        <v>-9.6539999999999999</v>
      </c>
      <c r="G14">
        <v>650.9</v>
      </c>
      <c r="H14">
        <v>695.8</v>
      </c>
      <c r="I14">
        <v>0</v>
      </c>
      <c r="J14">
        <v>0</v>
      </c>
      <c r="K14">
        <v>433.20699999999999</v>
      </c>
    </row>
    <row r="15" spans="2:14" x14ac:dyDescent="0.25">
      <c r="B15" t="s">
        <v>10</v>
      </c>
      <c r="C15">
        <v>-17.253</v>
      </c>
      <c r="D15">
        <v>-17.253</v>
      </c>
      <c r="E15">
        <v>-17.253</v>
      </c>
      <c r="F15">
        <v>-17.253</v>
      </c>
      <c r="G15">
        <v>1460</v>
      </c>
      <c r="H15">
        <v>190.5</v>
      </c>
      <c r="I15">
        <v>177.66499999999999</v>
      </c>
      <c r="J15">
        <v>177.66499999999999</v>
      </c>
      <c r="K15">
        <v>0</v>
      </c>
    </row>
    <row r="17" spans="2:11" x14ac:dyDescent="0.25">
      <c r="B17" t="s">
        <v>13</v>
      </c>
    </row>
    <row r="18" spans="2:11" x14ac:dyDescent="0.25">
      <c r="B18" t="s">
        <v>11</v>
      </c>
      <c r="C18" s="1" t="s">
        <v>2</v>
      </c>
      <c r="D18" t="s">
        <v>3</v>
      </c>
      <c r="E18" t="s">
        <v>4</v>
      </c>
      <c r="F18" t="s">
        <v>5</v>
      </c>
      <c r="G18" t="s">
        <v>6</v>
      </c>
      <c r="H18" t="s">
        <v>7</v>
      </c>
      <c r="I18" t="s">
        <v>8</v>
      </c>
      <c r="J18" t="s">
        <v>9</v>
      </c>
      <c r="K18" t="s">
        <v>10</v>
      </c>
    </row>
    <row r="19" spans="2:11" x14ac:dyDescent="0.25">
      <c r="B19" s="1" t="s">
        <v>2</v>
      </c>
      <c r="C19">
        <v>0</v>
      </c>
      <c r="D19">
        <v>0</v>
      </c>
      <c r="E19">
        <v>0</v>
      </c>
      <c r="F19">
        <v>0</v>
      </c>
      <c r="G19">
        <v>-4.6740000000000004</v>
      </c>
      <c r="H19">
        <v>0.14729999999999999</v>
      </c>
      <c r="I19">
        <v>-0.3155</v>
      </c>
      <c r="J19">
        <v>-0.3155</v>
      </c>
      <c r="K19">
        <v>-3.6156000000000001</v>
      </c>
    </row>
    <row r="20" spans="2:11" x14ac:dyDescent="0.25">
      <c r="B20" t="s">
        <v>3</v>
      </c>
      <c r="C20">
        <v>0</v>
      </c>
      <c r="D20">
        <v>0</v>
      </c>
      <c r="E20">
        <v>0</v>
      </c>
      <c r="F20">
        <v>0</v>
      </c>
      <c r="G20">
        <v>-4.6740000000000004</v>
      </c>
      <c r="H20">
        <v>0.14729999999999999</v>
      </c>
      <c r="I20">
        <v>-0.3155</v>
      </c>
      <c r="J20">
        <v>-0.3155</v>
      </c>
      <c r="K20">
        <v>-3.6156000000000001</v>
      </c>
    </row>
    <row r="21" spans="2:11" x14ac:dyDescent="0.25">
      <c r="B21" t="s">
        <v>4</v>
      </c>
      <c r="C21">
        <v>0</v>
      </c>
      <c r="D21">
        <v>0</v>
      </c>
      <c r="E21">
        <v>0</v>
      </c>
      <c r="F21">
        <v>0</v>
      </c>
      <c r="G21">
        <v>-4.6740000000000004</v>
      </c>
      <c r="H21">
        <v>0.14729999999999999</v>
      </c>
      <c r="I21">
        <v>-0.3155</v>
      </c>
      <c r="J21">
        <v>-0.3155</v>
      </c>
      <c r="K21">
        <v>-3.6156000000000001</v>
      </c>
    </row>
    <row r="22" spans="2:11" x14ac:dyDescent="0.25">
      <c r="B22" t="s">
        <v>5</v>
      </c>
      <c r="C22">
        <v>0</v>
      </c>
      <c r="D22">
        <v>0</v>
      </c>
      <c r="E22">
        <v>0</v>
      </c>
      <c r="F22">
        <v>0</v>
      </c>
      <c r="G22">
        <v>-4.6740000000000004</v>
      </c>
      <c r="H22">
        <v>0.14729999999999999</v>
      </c>
      <c r="I22">
        <v>-0.3155</v>
      </c>
      <c r="J22">
        <v>-0.3155</v>
      </c>
      <c r="K22">
        <v>-3.6156000000000001</v>
      </c>
    </row>
    <row r="23" spans="2:11" x14ac:dyDescent="0.25">
      <c r="B23" t="s">
        <v>6</v>
      </c>
      <c r="C23">
        <v>-4.7460000000000004</v>
      </c>
      <c r="D23">
        <v>-4.7460000000000004</v>
      </c>
      <c r="E23">
        <v>-4.7460000000000004</v>
      </c>
      <c r="F23">
        <v>-4.7460000000000004</v>
      </c>
      <c r="G23">
        <v>0</v>
      </c>
      <c r="H23">
        <v>2.8570000000000002</v>
      </c>
      <c r="I23">
        <v>-5.0919999999999996</v>
      </c>
      <c r="J23">
        <v>-5.0919999999999996</v>
      </c>
      <c r="K23">
        <v>3.8239999999999998</v>
      </c>
    </row>
    <row r="24" spans="2:11" x14ac:dyDescent="0.25">
      <c r="B24" t="s">
        <v>7</v>
      </c>
      <c r="C24">
        <v>-0.87090000000000001</v>
      </c>
      <c r="D24">
        <v>-0.87090000000000001</v>
      </c>
      <c r="E24">
        <v>-0.87090000000000001</v>
      </c>
      <c r="F24">
        <v>-0.87090000000000001</v>
      </c>
      <c r="G24">
        <v>-1.4119999999999999</v>
      </c>
      <c r="H24">
        <v>0</v>
      </c>
      <c r="I24">
        <v>-26.91</v>
      </c>
      <c r="J24">
        <v>-26.91</v>
      </c>
      <c r="K24">
        <v>-0.58730000000000004</v>
      </c>
    </row>
    <row r="25" spans="2:11" x14ac:dyDescent="0.25">
      <c r="B25" t="s">
        <v>8</v>
      </c>
      <c r="C25">
        <v>-3.2419999999999997E-2</v>
      </c>
      <c r="D25">
        <v>-3.2419999999999997E-2</v>
      </c>
      <c r="E25">
        <v>-3.2419999999999997E-2</v>
      </c>
      <c r="F25">
        <v>-3.2419999999999997E-2</v>
      </c>
      <c r="G25">
        <v>-0.71319999999999995</v>
      </c>
      <c r="H25">
        <v>-0.96189999999999998</v>
      </c>
      <c r="I25">
        <v>0</v>
      </c>
      <c r="J25">
        <v>0</v>
      </c>
      <c r="K25">
        <v>-0.60527600000000004</v>
      </c>
    </row>
    <row r="26" spans="2:11" x14ac:dyDescent="0.25">
      <c r="B26" t="s">
        <v>9</v>
      </c>
      <c r="C26">
        <v>-3.2419999999999997E-2</v>
      </c>
      <c r="D26">
        <v>-3.2419999999999997E-2</v>
      </c>
      <c r="E26">
        <v>-3.2419999999999997E-2</v>
      </c>
      <c r="F26">
        <v>-3.2419999999999997E-2</v>
      </c>
      <c r="G26">
        <v>-0.71319999999999995</v>
      </c>
      <c r="H26">
        <v>-0.96189999999999998</v>
      </c>
      <c r="I26">
        <v>0</v>
      </c>
      <c r="J26">
        <v>0</v>
      </c>
      <c r="K26">
        <v>-0.60527600000000004</v>
      </c>
    </row>
    <row r="27" spans="2:11" x14ac:dyDescent="0.25">
      <c r="B27" t="s">
        <v>10</v>
      </c>
      <c r="C27">
        <v>0.83889999999999998</v>
      </c>
      <c r="D27">
        <v>0.83889999999999998</v>
      </c>
      <c r="E27">
        <v>0.83889999999999998</v>
      </c>
      <c r="F27">
        <v>0.83889999999999998</v>
      </c>
      <c r="G27">
        <v>-8.673</v>
      </c>
      <c r="H27">
        <v>-3.669</v>
      </c>
      <c r="I27">
        <v>-3.72906</v>
      </c>
      <c r="J27">
        <v>-3.72906</v>
      </c>
      <c r="K27">
        <v>0</v>
      </c>
    </row>
    <row r="29" spans="2:11" x14ac:dyDescent="0.25">
      <c r="B29" t="s">
        <v>14</v>
      </c>
    </row>
    <row r="30" spans="2:11" x14ac:dyDescent="0.25">
      <c r="B30" t="s">
        <v>11</v>
      </c>
      <c r="C30" s="1" t="s">
        <v>2</v>
      </c>
      <c r="D30" t="s">
        <v>3</v>
      </c>
      <c r="E30" t="s">
        <v>4</v>
      </c>
      <c r="F30" t="s">
        <v>5</v>
      </c>
      <c r="G30" t="s">
        <v>6</v>
      </c>
      <c r="H30" t="s">
        <v>7</v>
      </c>
      <c r="I30" t="s">
        <v>8</v>
      </c>
      <c r="J30" t="s">
        <v>9</v>
      </c>
      <c r="K30" t="s">
        <v>10</v>
      </c>
    </row>
    <row r="31" spans="2:11" x14ac:dyDescent="0.25">
      <c r="B31" s="1" t="s">
        <v>2</v>
      </c>
      <c r="C31">
        <v>0</v>
      </c>
      <c r="D31">
        <v>0</v>
      </c>
      <c r="E31">
        <v>0</v>
      </c>
      <c r="F31">
        <v>0</v>
      </c>
      <c r="G31">
        <v>1.5510000000000001E-3</v>
      </c>
      <c r="H31">
        <v>0</v>
      </c>
      <c r="I31">
        <v>0</v>
      </c>
      <c r="J31">
        <v>0</v>
      </c>
      <c r="K31">
        <v>1.1440000000000001E-3</v>
      </c>
    </row>
    <row r="32" spans="2:11" x14ac:dyDescent="0.25">
      <c r="B32" t="s">
        <v>3</v>
      </c>
      <c r="C32">
        <v>0</v>
      </c>
      <c r="D32">
        <v>0</v>
      </c>
      <c r="E32">
        <v>0</v>
      </c>
      <c r="F32">
        <v>0</v>
      </c>
      <c r="G32">
        <v>1.5510000000000001E-3</v>
      </c>
      <c r="H32">
        <v>0</v>
      </c>
      <c r="I32">
        <v>0</v>
      </c>
      <c r="J32">
        <v>0</v>
      </c>
      <c r="K32">
        <v>1.1440000000000001E-3</v>
      </c>
    </row>
    <row r="33" spans="2:11" x14ac:dyDescent="0.25">
      <c r="B33" t="s">
        <v>4</v>
      </c>
      <c r="C33">
        <v>0</v>
      </c>
      <c r="D33">
        <v>0</v>
      </c>
      <c r="E33">
        <v>0</v>
      </c>
      <c r="F33">
        <v>0</v>
      </c>
      <c r="G33">
        <v>1.5510000000000001E-3</v>
      </c>
      <c r="H33">
        <v>0</v>
      </c>
      <c r="I33">
        <v>0</v>
      </c>
      <c r="J33">
        <v>0</v>
      </c>
      <c r="K33">
        <v>1.1440000000000001E-3</v>
      </c>
    </row>
    <row r="34" spans="2:11" x14ac:dyDescent="0.25">
      <c r="B34" t="s">
        <v>5</v>
      </c>
      <c r="C34">
        <v>0</v>
      </c>
      <c r="D34">
        <v>0</v>
      </c>
      <c r="E34">
        <v>0</v>
      </c>
      <c r="F34">
        <v>0</v>
      </c>
      <c r="G34">
        <v>1.5510000000000001E-3</v>
      </c>
      <c r="H34">
        <v>0</v>
      </c>
      <c r="I34">
        <v>0</v>
      </c>
      <c r="J34">
        <v>0</v>
      </c>
      <c r="K34">
        <v>1.1440000000000001E-3</v>
      </c>
    </row>
    <row r="35" spans="2:11" x14ac:dyDescent="0.25">
      <c r="B35" t="s">
        <v>6</v>
      </c>
      <c r="C35" s="2">
        <v>9.1810000000000004E-4</v>
      </c>
      <c r="D35" s="2">
        <v>9.1810000000000004E-4</v>
      </c>
      <c r="E35" s="2">
        <v>9.1810000000000004E-4</v>
      </c>
      <c r="F35" s="2">
        <v>9.1810000000000004E-4</v>
      </c>
      <c r="G35">
        <v>0</v>
      </c>
      <c r="H35">
        <v>6.0219999999999996E-3</v>
      </c>
      <c r="I35">
        <v>6.0650000000000001E-3</v>
      </c>
      <c r="J35">
        <v>6.0650000000000001E-3</v>
      </c>
      <c r="K35">
        <v>-7.5139999999999998E-3</v>
      </c>
    </row>
    <row r="36" spans="2:11" x14ac:dyDescent="0.25">
      <c r="B36" t="s">
        <v>7</v>
      </c>
      <c r="C36">
        <v>0</v>
      </c>
      <c r="D36">
        <v>0</v>
      </c>
      <c r="E36">
        <v>0</v>
      </c>
      <c r="F36">
        <v>0</v>
      </c>
      <c r="G36" s="2">
        <v>9.5399999999999999E-4</v>
      </c>
      <c r="H36">
        <v>0</v>
      </c>
      <c r="I36">
        <v>4.7570000000000001E-2</v>
      </c>
      <c r="J36">
        <v>4.7570000000000001E-2</v>
      </c>
      <c r="K36">
        <v>-3.2520000000000001E-3</v>
      </c>
    </row>
    <row r="37" spans="2:11" x14ac:dyDescent="0.25">
      <c r="B37" t="s">
        <v>8</v>
      </c>
      <c r="C37">
        <v>0</v>
      </c>
      <c r="D37">
        <v>0</v>
      </c>
      <c r="E37">
        <v>0</v>
      </c>
      <c r="F37">
        <v>0</v>
      </c>
      <c r="G37" s="2">
        <v>8.1499999999999997E-4</v>
      </c>
      <c r="H37">
        <v>-2.4620000000000002E-3</v>
      </c>
      <c r="I37">
        <v>0</v>
      </c>
      <c r="J37">
        <v>0</v>
      </c>
      <c r="K37" s="2">
        <v>-9.1399999999999999E-4</v>
      </c>
    </row>
    <row r="38" spans="2:11" x14ac:dyDescent="0.25">
      <c r="B38" t="s">
        <v>9</v>
      </c>
      <c r="C38">
        <v>0</v>
      </c>
      <c r="D38">
        <v>0</v>
      </c>
      <c r="E38">
        <v>0</v>
      </c>
      <c r="F38">
        <v>0</v>
      </c>
      <c r="G38" s="2">
        <v>8.1499999999999997E-4</v>
      </c>
      <c r="H38">
        <v>-2.4620000000000002E-3</v>
      </c>
      <c r="I38">
        <v>0</v>
      </c>
      <c r="J38">
        <v>0</v>
      </c>
      <c r="K38" s="2">
        <v>-9.1399999999999999E-4</v>
      </c>
    </row>
    <row r="39" spans="2:11" x14ac:dyDescent="0.25">
      <c r="B39" t="s">
        <v>10</v>
      </c>
      <c r="C39" s="2">
        <v>9.0209999999999997E-4</v>
      </c>
      <c r="D39" s="2">
        <v>9.0209999999999997E-4</v>
      </c>
      <c r="E39" s="2">
        <v>9.0209999999999997E-4</v>
      </c>
      <c r="F39" s="2">
        <v>9.0209999999999997E-4</v>
      </c>
      <c r="G39">
        <v>1.6410000000000001E-2</v>
      </c>
      <c r="H39">
        <v>8.8380000000000004E-3</v>
      </c>
      <c r="I39">
        <v>1.0763E-2</v>
      </c>
      <c r="J39">
        <v>1.0763E-2</v>
      </c>
      <c r="K39">
        <v>0</v>
      </c>
    </row>
    <row r="40" spans="2:11" x14ac:dyDescent="0.25">
      <c r="C40" s="10" t="s">
        <v>15</v>
      </c>
      <c r="D40" s="10" t="s">
        <v>16</v>
      </c>
      <c r="E40" s="10" t="s">
        <v>17</v>
      </c>
      <c r="F40" s="10" t="s">
        <v>18</v>
      </c>
      <c r="G40" s="10" t="s">
        <v>19</v>
      </c>
    </row>
    <row r="41" spans="2:11" x14ac:dyDescent="0.25">
      <c r="B41" s="6" t="s">
        <v>23</v>
      </c>
      <c r="C41" s="4">
        <v>0</v>
      </c>
      <c r="D41" s="4">
        <v>0</v>
      </c>
      <c r="E41" s="4">
        <v>0</v>
      </c>
      <c r="F41" s="4">
        <v>1</v>
      </c>
      <c r="G41" s="5">
        <v>0</v>
      </c>
    </row>
    <row r="42" spans="2:11" x14ac:dyDescent="0.25">
      <c r="C42" t="s">
        <v>15</v>
      </c>
      <c r="D42" t="s">
        <v>16</v>
      </c>
      <c r="E42" t="s">
        <v>17</v>
      </c>
      <c r="F42" t="s">
        <v>18</v>
      </c>
      <c r="G42" t="s">
        <v>19</v>
      </c>
      <c r="I42" t="s">
        <v>0</v>
      </c>
      <c r="J42" t="s">
        <v>1</v>
      </c>
    </row>
    <row r="43" spans="2:11" x14ac:dyDescent="0.25">
      <c r="B43" s="1" t="s">
        <v>2</v>
      </c>
      <c r="C43">
        <v>0</v>
      </c>
      <c r="D43">
        <v>1</v>
      </c>
      <c r="E43">
        <v>2</v>
      </c>
      <c r="F43">
        <v>0</v>
      </c>
      <c r="G43">
        <v>1</v>
      </c>
      <c r="I43">
        <v>0.63249999999999995</v>
      </c>
      <c r="J43">
        <v>1.0608</v>
      </c>
    </row>
    <row r="44" spans="2:11" x14ac:dyDescent="0.25">
      <c r="B44" t="s">
        <v>3</v>
      </c>
      <c r="C44">
        <v>2</v>
      </c>
      <c r="D44">
        <v>0</v>
      </c>
      <c r="E44">
        <v>1</v>
      </c>
      <c r="F44">
        <v>0</v>
      </c>
      <c r="G44">
        <v>1</v>
      </c>
      <c r="I44">
        <v>0.63249999999999995</v>
      </c>
      <c r="J44">
        <v>0.70809999999999995</v>
      </c>
    </row>
    <row r="45" spans="2:11" x14ac:dyDescent="0.25">
      <c r="B45" t="s">
        <v>4</v>
      </c>
      <c r="C45">
        <v>1</v>
      </c>
      <c r="D45">
        <v>0</v>
      </c>
      <c r="E45">
        <v>0</v>
      </c>
      <c r="F45">
        <v>0</v>
      </c>
      <c r="G45">
        <v>0</v>
      </c>
      <c r="I45">
        <v>0.63249999999999995</v>
      </c>
      <c r="J45">
        <v>0.35539999999999999</v>
      </c>
    </row>
    <row r="46" spans="2:11" x14ac:dyDescent="0.25">
      <c r="B46" t="s">
        <v>5</v>
      </c>
      <c r="C46">
        <v>0</v>
      </c>
      <c r="D46">
        <v>0</v>
      </c>
      <c r="E46">
        <v>1</v>
      </c>
      <c r="F46">
        <v>0</v>
      </c>
      <c r="G46">
        <v>0</v>
      </c>
      <c r="I46">
        <v>0.63249999999999995</v>
      </c>
      <c r="J46">
        <v>0</v>
      </c>
    </row>
    <row r="47" spans="2:11" x14ac:dyDescent="0.25">
      <c r="B47" t="s">
        <v>6</v>
      </c>
      <c r="C47">
        <v>3</v>
      </c>
      <c r="D47">
        <v>0</v>
      </c>
      <c r="E47">
        <v>1</v>
      </c>
      <c r="F47">
        <v>0</v>
      </c>
      <c r="G47">
        <v>1</v>
      </c>
      <c r="I47">
        <v>1.2302</v>
      </c>
      <c r="J47">
        <v>0.89270000000000005</v>
      </c>
    </row>
    <row r="48" spans="2:11" x14ac:dyDescent="0.25">
      <c r="B48" t="s">
        <v>7</v>
      </c>
      <c r="C48">
        <v>0</v>
      </c>
      <c r="D48">
        <v>1</v>
      </c>
      <c r="E48">
        <v>0</v>
      </c>
      <c r="F48">
        <v>0</v>
      </c>
      <c r="G48">
        <v>0</v>
      </c>
      <c r="I48">
        <v>1.7048000000000001</v>
      </c>
      <c r="J48">
        <v>1.67</v>
      </c>
    </row>
    <row r="49" spans="2:11" x14ac:dyDescent="0.25">
      <c r="B49" t="s">
        <v>8</v>
      </c>
      <c r="C49">
        <v>0</v>
      </c>
      <c r="D49">
        <v>0</v>
      </c>
      <c r="E49">
        <v>1</v>
      </c>
      <c r="F49">
        <v>0</v>
      </c>
      <c r="G49">
        <v>0</v>
      </c>
      <c r="I49">
        <v>1.1434</v>
      </c>
      <c r="J49">
        <v>1.2495000000000001</v>
      </c>
    </row>
    <row r="50" spans="2:11" x14ac:dyDescent="0.25">
      <c r="B50" t="s">
        <v>9</v>
      </c>
      <c r="C50">
        <v>0</v>
      </c>
      <c r="D50">
        <v>0</v>
      </c>
      <c r="E50">
        <v>1</v>
      </c>
      <c r="F50">
        <v>0</v>
      </c>
      <c r="G50">
        <v>0</v>
      </c>
      <c r="I50">
        <v>1.1434</v>
      </c>
      <c r="J50">
        <v>0.89680000000000004</v>
      </c>
    </row>
    <row r="51" spans="2:11" x14ac:dyDescent="0.25">
      <c r="B51" t="s">
        <v>10</v>
      </c>
      <c r="C51">
        <v>0</v>
      </c>
      <c r="D51">
        <v>0</v>
      </c>
      <c r="E51">
        <v>0</v>
      </c>
      <c r="F51">
        <v>1</v>
      </c>
      <c r="G51">
        <v>0</v>
      </c>
      <c r="I51">
        <v>1.7334000000000001</v>
      </c>
      <c r="J51">
        <v>2.4561000000000002</v>
      </c>
    </row>
    <row r="53" spans="2:11" x14ac:dyDescent="0.25">
      <c r="B53" t="s">
        <v>20</v>
      </c>
      <c r="C53">
        <f>C43*$I$43+C44*$I$44+C45*$I$45+C46*$I$46+C47*$I$47+C48*$I$48+C49*$I$49+C50*$I$50+C51*$I$51</f>
        <v>5.5880999999999998</v>
      </c>
      <c r="D53">
        <f t="shared" ref="D53:G53" si="0">D43*$I$43+D44*$I$44+D45*$I$45+D46*$I$46+D47*$I$47+D48*$I$48+D49*$I$49+D50*$I$50+D51*$I$51</f>
        <v>2.3372999999999999</v>
      </c>
      <c r="E53">
        <f t="shared" si="0"/>
        <v>6.0469999999999997</v>
      </c>
      <c r="F53">
        <f t="shared" si="0"/>
        <v>1.7334000000000001</v>
      </c>
      <c r="G53">
        <f>G43*$I$43+G44*$I$44+G45*$I$45+G46*$I$46+G47*$I$47+G48*$I$48+G49*$I$49+G50*$I$50+G51*$I$51</f>
        <v>2.4951999999999996</v>
      </c>
      <c r="I53">
        <f>C53^(3/4)*$C$41+D53^(3/4)*$D$41+E53^(3/4)*$E$41+F53^(3/4)*$F$41+G53^(3/4)*$G$41</f>
        <v>1.5106856162723488</v>
      </c>
      <c r="J53" t="s">
        <v>26</v>
      </c>
    </row>
    <row r="54" spans="2:11" x14ac:dyDescent="0.25">
      <c r="B54" t="s">
        <v>21</v>
      </c>
      <c r="C54">
        <f>C43*$J$43+C44*$J$44+C45*$J$45+C46*$J$46+C47*$J$47+C48*$J$48+C49*$J$49+C50*$J$50+C51*$J$51</f>
        <v>4.4497</v>
      </c>
      <c r="D54">
        <f t="shared" ref="D54:G54" si="1">D43*$J$43+D44*$J$44+D45*$J$45+D46*$J$46+D47*$J$47+D48*$J$48+D49*$J$49+D50*$J$50+D51*$J$51</f>
        <v>2.7307999999999999</v>
      </c>
      <c r="E54">
        <f t="shared" si="1"/>
        <v>5.8686999999999996</v>
      </c>
      <c r="F54">
        <f t="shared" si="1"/>
        <v>2.4561000000000002</v>
      </c>
      <c r="G54">
        <f t="shared" si="1"/>
        <v>2.6616</v>
      </c>
      <c r="I54">
        <f>C54*$C$41+D54*$D$41+E54*$E$41+F54*$F$41+G54*$G$41</f>
        <v>2.4561000000000002</v>
      </c>
      <c r="J54" t="s">
        <v>27</v>
      </c>
    </row>
    <row r="55" spans="2:11" x14ac:dyDescent="0.25">
      <c r="B55" t="s">
        <v>22</v>
      </c>
      <c r="C55">
        <f>C53^(3/4)/$I$53</f>
        <v>2.4058803927795855</v>
      </c>
      <c r="D55">
        <f t="shared" ref="D55:G55" si="2">D53^(3/4)/$I$53</f>
        <v>1.2513008804020211</v>
      </c>
      <c r="E55">
        <f t="shared" si="2"/>
        <v>2.5525889347921238</v>
      </c>
      <c r="F55">
        <f t="shared" si="2"/>
        <v>1</v>
      </c>
      <c r="G55">
        <f t="shared" si="2"/>
        <v>1.3141802227048904</v>
      </c>
      <c r="I55">
        <f>C53*C41+D53*D41+E53*E41+F53*F41+G53*G41</f>
        <v>1.7334000000000001</v>
      </c>
      <c r="J55" t="s">
        <v>28</v>
      </c>
    </row>
    <row r="56" spans="2:11" x14ac:dyDescent="0.25">
      <c r="B56" t="s">
        <v>24</v>
      </c>
      <c r="C56">
        <f>C54/$I$54</f>
        <v>1.8116933349619313</v>
      </c>
      <c r="D56">
        <f t="shared" ref="D56:G56" si="3">D54/$I$54</f>
        <v>1.1118439802939619</v>
      </c>
      <c r="E56">
        <f t="shared" si="3"/>
        <v>2.3894385407760268</v>
      </c>
      <c r="F56">
        <f t="shared" si="3"/>
        <v>1</v>
      </c>
      <c r="G56">
        <f t="shared" si="3"/>
        <v>1.0836692317088066</v>
      </c>
    </row>
    <row r="57" spans="2:11" x14ac:dyDescent="0.25">
      <c r="B57" t="s">
        <v>25</v>
      </c>
      <c r="C57">
        <f>C53/$I$55</f>
        <v>3.2237798546209757</v>
      </c>
      <c r="D57">
        <f t="shared" ref="D57:G57" si="4">D53/$I$55</f>
        <v>1.3483904465212875</v>
      </c>
      <c r="E57">
        <f t="shared" si="4"/>
        <v>3.4885196723202951</v>
      </c>
      <c r="F57">
        <f t="shared" si="4"/>
        <v>1</v>
      </c>
      <c r="G57">
        <f t="shared" si="4"/>
        <v>1.4394830968039689</v>
      </c>
    </row>
    <row r="59" spans="2:11" x14ac:dyDescent="0.25">
      <c r="B59" t="s">
        <v>36</v>
      </c>
      <c r="C59">
        <f>EXP(-(C7+C19*$N$1+C31*$N$1^2)/$N$1)</f>
        <v>1</v>
      </c>
      <c r="D59">
        <f t="shared" ref="D59:K59" si="5">EXP(-(D7+D19*$N$1+D31*$N$1^2)/$N$1)</f>
        <v>1</v>
      </c>
      <c r="E59">
        <f t="shared" si="5"/>
        <v>1</v>
      </c>
      <c r="F59">
        <f t="shared" si="5"/>
        <v>1</v>
      </c>
      <c r="G59">
        <f t="shared" si="5"/>
        <v>6.0542792294745766E-3</v>
      </c>
      <c r="H59">
        <f t="shared" si="5"/>
        <v>0.201425930237565</v>
      </c>
      <c r="I59">
        <f t="shared" si="5"/>
        <v>0.62705892399543417</v>
      </c>
      <c r="J59">
        <f t="shared" si="5"/>
        <v>0.62705892399543417</v>
      </c>
      <c r="K59">
        <f t="shared" si="5"/>
        <v>0.24805520759809613</v>
      </c>
    </row>
    <row r="60" spans="2:11" x14ac:dyDescent="0.25">
      <c r="C60">
        <f t="shared" ref="C60:K67" si="6">EXP(-(C8+C20*$N$1+C32*$N$1^2)/$N$1)</f>
        <v>1</v>
      </c>
      <c r="D60">
        <f t="shared" si="6"/>
        <v>1</v>
      </c>
      <c r="E60">
        <f t="shared" si="6"/>
        <v>1</v>
      </c>
      <c r="F60">
        <f t="shared" si="6"/>
        <v>1</v>
      </c>
      <c r="G60">
        <f t="shared" si="6"/>
        <v>6.0542792294745766E-3</v>
      </c>
      <c r="H60">
        <f t="shared" si="6"/>
        <v>0.201425930237565</v>
      </c>
      <c r="I60">
        <f t="shared" si="6"/>
        <v>0.62705892399543417</v>
      </c>
      <c r="J60">
        <f t="shared" si="6"/>
        <v>0.62705892399543417</v>
      </c>
      <c r="K60">
        <f t="shared" si="6"/>
        <v>0.24805520759809613</v>
      </c>
    </row>
    <row r="61" spans="2:11" x14ac:dyDescent="0.25">
      <c r="C61">
        <f t="shared" si="6"/>
        <v>1</v>
      </c>
      <c r="D61">
        <f t="shared" si="6"/>
        <v>1</v>
      </c>
      <c r="E61">
        <f t="shared" si="6"/>
        <v>1</v>
      </c>
      <c r="F61">
        <f t="shared" si="6"/>
        <v>1</v>
      </c>
      <c r="G61">
        <f t="shared" si="6"/>
        <v>6.0542792294745766E-3</v>
      </c>
      <c r="H61">
        <f t="shared" si="6"/>
        <v>0.201425930237565</v>
      </c>
      <c r="I61">
        <f t="shared" si="6"/>
        <v>0.62705892399543417</v>
      </c>
      <c r="J61">
        <f t="shared" si="6"/>
        <v>0.62705892399543417</v>
      </c>
      <c r="K61">
        <f t="shared" si="6"/>
        <v>0.24805520759809613</v>
      </c>
    </row>
    <row r="62" spans="2:11" x14ac:dyDescent="0.25">
      <c r="C62">
        <f t="shared" si="6"/>
        <v>1</v>
      </c>
      <c r="D62">
        <f t="shared" si="6"/>
        <v>1</v>
      </c>
      <c r="E62">
        <f t="shared" si="6"/>
        <v>1</v>
      </c>
      <c r="F62">
        <f t="shared" si="6"/>
        <v>1</v>
      </c>
      <c r="G62">
        <f t="shared" si="6"/>
        <v>6.0542792294745766E-3</v>
      </c>
      <c r="H62">
        <f t="shared" si="6"/>
        <v>0.201425930237565</v>
      </c>
      <c r="I62">
        <f t="shared" si="6"/>
        <v>0.62705892399543417</v>
      </c>
      <c r="J62">
        <f t="shared" si="6"/>
        <v>0.62705892399543417</v>
      </c>
      <c r="K62">
        <f t="shared" si="6"/>
        <v>0.24805520759809613</v>
      </c>
    </row>
    <row r="63" spans="2:11" x14ac:dyDescent="0.25">
      <c r="C63">
        <f t="shared" si="6"/>
        <v>0.39977413855384047</v>
      </c>
      <c r="D63">
        <f t="shared" si="6"/>
        <v>0.39977413855384047</v>
      </c>
      <c r="E63">
        <f t="shared" si="6"/>
        <v>0.39977413855384047</v>
      </c>
      <c r="F63">
        <f t="shared" si="6"/>
        <v>0.39977413855384047</v>
      </c>
      <c r="G63">
        <f t="shared" si="6"/>
        <v>1</v>
      </c>
      <c r="H63">
        <f t="shared" si="6"/>
        <v>2.2090009632274921E-2</v>
      </c>
      <c r="I63">
        <f t="shared" si="6"/>
        <v>1.7229293853406245</v>
      </c>
      <c r="J63">
        <f t="shared" si="6"/>
        <v>1.7229293853406245</v>
      </c>
      <c r="K63">
        <f t="shared" si="6"/>
        <v>3.0225824966623898</v>
      </c>
    </row>
    <row r="64" spans="2:11" x14ac:dyDescent="0.25">
      <c r="C64">
        <f t="shared" si="6"/>
        <v>1.225213071880688</v>
      </c>
      <c r="D64">
        <f t="shared" si="6"/>
        <v>1.225213071880688</v>
      </c>
      <c r="E64">
        <f t="shared" si="6"/>
        <v>1.225213071880688</v>
      </c>
      <c r="F64">
        <f t="shared" si="6"/>
        <v>1.225213071880688</v>
      </c>
      <c r="G64">
        <f t="shared" si="6"/>
        <v>0.34487478178043213</v>
      </c>
      <c r="H64">
        <f t="shared" si="6"/>
        <v>1</v>
      </c>
      <c r="I64">
        <f t="shared" si="6"/>
        <v>1.6530075327382288</v>
      </c>
      <c r="J64">
        <f t="shared" si="6"/>
        <v>1.6530075327382288</v>
      </c>
      <c r="K64">
        <f t="shared" si="6"/>
        <v>0.35718192246234798</v>
      </c>
    </row>
    <row r="65" spans="2:26" x14ac:dyDescent="0.25">
      <c r="C65">
        <f t="shared" si="6"/>
        <v>1.0669626565441728</v>
      </c>
      <c r="D65">
        <f t="shared" si="6"/>
        <v>1.0669626565441728</v>
      </c>
      <c r="E65">
        <f t="shared" si="6"/>
        <v>1.0669626565441728</v>
      </c>
      <c r="F65">
        <f t="shared" si="6"/>
        <v>1.0669626565441728</v>
      </c>
      <c r="G65">
        <f t="shared" si="6"/>
        <v>0.18016211619184899</v>
      </c>
      <c r="H65">
        <f t="shared" si="6"/>
        <v>0.52764934835580657</v>
      </c>
      <c r="I65">
        <f t="shared" si="6"/>
        <v>1</v>
      </c>
      <c r="J65">
        <f t="shared" si="6"/>
        <v>1</v>
      </c>
      <c r="K65">
        <f t="shared" si="6"/>
        <v>0.56210491495274661</v>
      </c>
    </row>
    <row r="66" spans="2:26" x14ac:dyDescent="0.25">
      <c r="C66">
        <f t="shared" si="6"/>
        <v>1.0669626565441728</v>
      </c>
      <c r="D66">
        <f t="shared" si="6"/>
        <v>1.0669626565441728</v>
      </c>
      <c r="E66">
        <f t="shared" si="6"/>
        <v>1.0669626565441728</v>
      </c>
      <c r="F66">
        <f t="shared" si="6"/>
        <v>1.0669626565441728</v>
      </c>
      <c r="G66">
        <f t="shared" si="6"/>
        <v>0.18016211619184899</v>
      </c>
      <c r="H66">
        <f t="shared" si="6"/>
        <v>0.52764934835580657</v>
      </c>
      <c r="I66">
        <f t="shared" si="6"/>
        <v>1</v>
      </c>
      <c r="J66">
        <f t="shared" si="6"/>
        <v>1</v>
      </c>
      <c r="K66">
        <f t="shared" si="6"/>
        <v>0.56210491495274661</v>
      </c>
    </row>
    <row r="67" spans="2:26" x14ac:dyDescent="0.25">
      <c r="C67">
        <f t="shared" si="6"/>
        <v>0.34999730418894615</v>
      </c>
      <c r="D67">
        <f t="shared" si="6"/>
        <v>0.34999730418894615</v>
      </c>
      <c r="E67">
        <f t="shared" si="6"/>
        <v>0.34999730418894615</v>
      </c>
      <c r="F67">
        <f t="shared" si="6"/>
        <v>0.34999730418894615</v>
      </c>
      <c r="G67">
        <f t="shared" si="6"/>
        <v>0.32742087404739589</v>
      </c>
      <c r="H67">
        <f t="shared" si="6"/>
        <v>1.4858904988193422</v>
      </c>
      <c r="I67">
        <f t="shared" si="6"/>
        <v>0.92820257762173319</v>
      </c>
      <c r="J67">
        <f t="shared" si="6"/>
        <v>0.92820257762173319</v>
      </c>
      <c r="K67">
        <f t="shared" si="6"/>
        <v>1</v>
      </c>
    </row>
    <row r="69" spans="2:26" x14ac:dyDescent="0.25">
      <c r="F69" s="10" t="s">
        <v>48</v>
      </c>
      <c r="J69" t="s">
        <v>31</v>
      </c>
      <c r="K69" t="s">
        <v>33</v>
      </c>
      <c r="L69" s="8" t="s">
        <v>34</v>
      </c>
      <c r="T69" s="10"/>
      <c r="Z69" s="8"/>
    </row>
    <row r="70" spans="2:26" x14ac:dyDescent="0.25">
      <c r="B70" t="s">
        <v>32</v>
      </c>
      <c r="C70">
        <f>C43*$C$41</f>
        <v>0</v>
      </c>
      <c r="D70">
        <f>D43*$D$41</f>
        <v>0</v>
      </c>
      <c r="E70">
        <f>E43*$E$41</f>
        <v>0</v>
      </c>
      <c r="F70">
        <f>F43*$F$41</f>
        <v>0</v>
      </c>
      <c r="G70">
        <f>G43*$G$41</f>
        <v>0</v>
      </c>
      <c r="H70" s="7">
        <f>SUM(C70:G70)</f>
        <v>0</v>
      </c>
      <c r="J70">
        <f>H70/$H$79</f>
        <v>0</v>
      </c>
      <c r="K70">
        <f>J70*J43</f>
        <v>0</v>
      </c>
      <c r="L70">
        <f>K70/$K$79</f>
        <v>0</v>
      </c>
      <c r="V70" s="7"/>
    </row>
    <row r="71" spans="2:26" x14ac:dyDescent="0.25">
      <c r="C71">
        <f>C44*$C$41</f>
        <v>0</v>
      </c>
      <c r="D71">
        <f>D44*$D$41</f>
        <v>0</v>
      </c>
      <c r="E71">
        <f>E44*$E$41</f>
        <v>0</v>
      </c>
      <c r="F71">
        <f>F44*$F$41</f>
        <v>0</v>
      </c>
      <c r="G71">
        <f>G44*$G$41</f>
        <v>0</v>
      </c>
      <c r="H71" s="7">
        <f>SUM(C71:G71)</f>
        <v>0</v>
      </c>
      <c r="J71">
        <f t="shared" ref="J71:J78" si="7">H71/$H$79</f>
        <v>0</v>
      </c>
      <c r="K71">
        <f t="shared" ref="K71:K77" si="8">J71*J44</f>
        <v>0</v>
      </c>
      <c r="L71">
        <f t="shared" ref="L71:L78" si="9">K71/$K$79</f>
        <v>0</v>
      </c>
      <c r="V71" s="7"/>
    </row>
    <row r="72" spans="2:26" x14ac:dyDescent="0.25">
      <c r="C72">
        <f t="shared" ref="C72:C78" si="10">C45*$C$41</f>
        <v>0</v>
      </c>
      <c r="D72">
        <f t="shared" ref="D72:D78" si="11">D45*$D$41</f>
        <v>0</v>
      </c>
      <c r="E72">
        <f t="shared" ref="E72:E78" si="12">E45*$E$41</f>
        <v>0</v>
      </c>
      <c r="F72">
        <f t="shared" ref="F72:F78" si="13">F45*$F$41</f>
        <v>0</v>
      </c>
      <c r="G72">
        <f t="shared" ref="G72:G78" si="14">G45*$G$41</f>
        <v>0</v>
      </c>
      <c r="H72" s="7">
        <f t="shared" ref="H72:H78" si="15">SUM(C72:G72)</f>
        <v>0</v>
      </c>
      <c r="J72">
        <f t="shared" si="7"/>
        <v>0</v>
      </c>
      <c r="K72">
        <f t="shared" si="8"/>
        <v>0</v>
      </c>
      <c r="L72">
        <f t="shared" si="9"/>
        <v>0</v>
      </c>
      <c r="V72" s="7"/>
    </row>
    <row r="73" spans="2:26" x14ac:dyDescent="0.25">
      <c r="C73">
        <f t="shared" si="10"/>
        <v>0</v>
      </c>
      <c r="D73">
        <f t="shared" si="11"/>
        <v>0</v>
      </c>
      <c r="E73">
        <f t="shared" si="12"/>
        <v>0</v>
      </c>
      <c r="F73">
        <f t="shared" si="13"/>
        <v>0</v>
      </c>
      <c r="G73">
        <f t="shared" si="14"/>
        <v>0</v>
      </c>
      <c r="H73" s="7">
        <f t="shared" si="15"/>
        <v>0</v>
      </c>
      <c r="J73">
        <f t="shared" si="7"/>
        <v>0</v>
      </c>
      <c r="K73">
        <f t="shared" si="8"/>
        <v>0</v>
      </c>
      <c r="L73">
        <f t="shared" si="9"/>
        <v>0</v>
      </c>
      <c r="V73" s="7"/>
    </row>
    <row r="74" spans="2:26" x14ac:dyDescent="0.25">
      <c r="C74">
        <f t="shared" si="10"/>
        <v>0</v>
      </c>
      <c r="D74">
        <f t="shared" si="11"/>
        <v>0</v>
      </c>
      <c r="E74">
        <f t="shared" si="12"/>
        <v>0</v>
      </c>
      <c r="F74">
        <f t="shared" si="13"/>
        <v>0</v>
      </c>
      <c r="G74">
        <f t="shared" si="14"/>
        <v>0</v>
      </c>
      <c r="H74" s="7">
        <f t="shared" si="15"/>
        <v>0</v>
      </c>
      <c r="J74">
        <f t="shared" si="7"/>
        <v>0</v>
      </c>
      <c r="K74">
        <f t="shared" si="8"/>
        <v>0</v>
      </c>
      <c r="L74">
        <f t="shared" si="9"/>
        <v>0</v>
      </c>
      <c r="V74" s="7"/>
    </row>
    <row r="75" spans="2:26" x14ac:dyDescent="0.25">
      <c r="C75">
        <f t="shared" si="10"/>
        <v>0</v>
      </c>
      <c r="D75">
        <f t="shared" si="11"/>
        <v>0</v>
      </c>
      <c r="E75">
        <f t="shared" si="12"/>
        <v>0</v>
      </c>
      <c r="F75">
        <f t="shared" si="13"/>
        <v>0</v>
      </c>
      <c r="G75">
        <f t="shared" si="14"/>
        <v>0</v>
      </c>
      <c r="H75" s="7">
        <f t="shared" si="15"/>
        <v>0</v>
      </c>
      <c r="J75">
        <f t="shared" si="7"/>
        <v>0</v>
      </c>
      <c r="K75">
        <f t="shared" si="8"/>
        <v>0</v>
      </c>
      <c r="L75">
        <f t="shared" si="9"/>
        <v>0</v>
      </c>
      <c r="V75" s="7"/>
    </row>
    <row r="76" spans="2:26" x14ac:dyDescent="0.25">
      <c r="C76">
        <f t="shared" si="10"/>
        <v>0</v>
      </c>
      <c r="D76">
        <f t="shared" si="11"/>
        <v>0</v>
      </c>
      <c r="E76">
        <f t="shared" si="12"/>
        <v>0</v>
      </c>
      <c r="F76">
        <f t="shared" si="13"/>
        <v>0</v>
      </c>
      <c r="G76">
        <f t="shared" si="14"/>
        <v>0</v>
      </c>
      <c r="H76" s="7">
        <f t="shared" si="15"/>
        <v>0</v>
      </c>
      <c r="J76">
        <f t="shared" si="7"/>
        <v>0</v>
      </c>
      <c r="K76">
        <f t="shared" si="8"/>
        <v>0</v>
      </c>
      <c r="L76">
        <f t="shared" si="9"/>
        <v>0</v>
      </c>
      <c r="V76" s="7"/>
    </row>
    <row r="77" spans="2:26" x14ac:dyDescent="0.25">
      <c r="C77">
        <f t="shared" si="10"/>
        <v>0</v>
      </c>
      <c r="D77">
        <f t="shared" si="11"/>
        <v>0</v>
      </c>
      <c r="E77">
        <f t="shared" si="12"/>
        <v>0</v>
      </c>
      <c r="F77">
        <f t="shared" si="13"/>
        <v>0</v>
      </c>
      <c r="G77">
        <f t="shared" si="14"/>
        <v>0</v>
      </c>
      <c r="H77" s="7">
        <f t="shared" si="15"/>
        <v>0</v>
      </c>
      <c r="J77">
        <f t="shared" si="7"/>
        <v>0</v>
      </c>
      <c r="K77">
        <f t="shared" si="8"/>
        <v>0</v>
      </c>
      <c r="L77">
        <f t="shared" si="9"/>
        <v>0</v>
      </c>
      <c r="V77" s="7"/>
    </row>
    <row r="78" spans="2:26" x14ac:dyDescent="0.25">
      <c r="C78">
        <f t="shared" si="10"/>
        <v>0</v>
      </c>
      <c r="D78">
        <f t="shared" si="11"/>
        <v>0</v>
      </c>
      <c r="E78">
        <f t="shared" si="12"/>
        <v>0</v>
      </c>
      <c r="F78">
        <f t="shared" si="13"/>
        <v>1</v>
      </c>
      <c r="G78">
        <f t="shared" si="14"/>
        <v>0</v>
      </c>
      <c r="H78" s="7">
        <f t="shared" si="15"/>
        <v>1</v>
      </c>
      <c r="J78">
        <f t="shared" si="7"/>
        <v>1</v>
      </c>
      <c r="K78">
        <f>J78*J51</f>
        <v>2.4561000000000002</v>
      </c>
      <c r="L78">
        <f t="shared" si="9"/>
        <v>1</v>
      </c>
      <c r="V78" s="7"/>
    </row>
    <row r="79" spans="2:26" x14ac:dyDescent="0.25">
      <c r="H79" s="7">
        <f>SUM(H70:H78)</f>
        <v>1</v>
      </c>
      <c r="K79">
        <f>SUM(K70:K78)</f>
        <v>2.4561000000000002</v>
      </c>
      <c r="V79" s="7"/>
    </row>
    <row r="80" spans="2:26" x14ac:dyDescent="0.25">
      <c r="C80" t="s">
        <v>37</v>
      </c>
    </row>
    <row r="81" spans="2:27" x14ac:dyDescent="0.25">
      <c r="C81" t="s">
        <v>38</v>
      </c>
      <c r="D81" t="s">
        <v>38</v>
      </c>
      <c r="E81" t="s">
        <v>38</v>
      </c>
      <c r="F81" t="s">
        <v>38</v>
      </c>
      <c r="G81" t="s">
        <v>39</v>
      </c>
      <c r="H81" t="s">
        <v>40</v>
      </c>
      <c r="I81" t="s">
        <v>41</v>
      </c>
      <c r="J81" t="s">
        <v>41</v>
      </c>
      <c r="K81" t="s">
        <v>42</v>
      </c>
    </row>
    <row r="82" spans="2:27" x14ac:dyDescent="0.25">
      <c r="C82">
        <f>$L$70*C59</f>
        <v>0</v>
      </c>
      <c r="D82">
        <f>$L$70*D59</f>
        <v>0</v>
      </c>
      <c r="E82">
        <f t="shared" ref="E82:L82" si="16">$L$70*E59</f>
        <v>0</v>
      </c>
      <c r="F82">
        <f>$L$70*F59</f>
        <v>0</v>
      </c>
      <c r="G82">
        <f t="shared" si="16"/>
        <v>0</v>
      </c>
      <c r="H82">
        <f t="shared" si="16"/>
        <v>0</v>
      </c>
      <c r="I82">
        <f t="shared" si="16"/>
        <v>0</v>
      </c>
      <c r="J82">
        <f t="shared" si="16"/>
        <v>0</v>
      </c>
      <c r="K82">
        <f t="shared" si="16"/>
        <v>0</v>
      </c>
    </row>
    <row r="83" spans="2:27" x14ac:dyDescent="0.25">
      <c r="C83">
        <f>$L$71*C60</f>
        <v>0</v>
      </c>
      <c r="D83">
        <f>$L$71*D60</f>
        <v>0</v>
      </c>
      <c r="E83">
        <f t="shared" ref="E83:L83" si="17">$L$71*E60</f>
        <v>0</v>
      </c>
      <c r="F83">
        <f t="shared" si="17"/>
        <v>0</v>
      </c>
      <c r="G83">
        <f t="shared" si="17"/>
        <v>0</v>
      </c>
      <c r="H83">
        <f t="shared" si="17"/>
        <v>0</v>
      </c>
      <c r="I83">
        <f t="shared" si="17"/>
        <v>0</v>
      </c>
      <c r="J83">
        <f t="shared" si="17"/>
        <v>0</v>
      </c>
      <c r="K83">
        <f t="shared" si="17"/>
        <v>0</v>
      </c>
    </row>
    <row r="84" spans="2:27" x14ac:dyDescent="0.25">
      <c r="C84">
        <f>$L$72*C61</f>
        <v>0</v>
      </c>
      <c r="D84">
        <f>$L$72*D61</f>
        <v>0</v>
      </c>
      <c r="E84">
        <f t="shared" ref="E84:L84" si="18">$L$72*E61</f>
        <v>0</v>
      </c>
      <c r="F84">
        <f t="shared" si="18"/>
        <v>0</v>
      </c>
      <c r="G84">
        <f t="shared" si="18"/>
        <v>0</v>
      </c>
      <c r="H84">
        <f t="shared" si="18"/>
        <v>0</v>
      </c>
      <c r="I84">
        <f t="shared" si="18"/>
        <v>0</v>
      </c>
      <c r="J84">
        <f>$L$72*J61</f>
        <v>0</v>
      </c>
      <c r="K84">
        <f>$L$72*K61</f>
        <v>0</v>
      </c>
    </row>
    <row r="85" spans="2:27" x14ac:dyDescent="0.25">
      <c r="C85">
        <f>$L$73*C62</f>
        <v>0</v>
      </c>
      <c r="D85">
        <f t="shared" ref="D85:K85" si="19">$L$73*D62</f>
        <v>0</v>
      </c>
      <c r="E85">
        <f t="shared" si="19"/>
        <v>0</v>
      </c>
      <c r="F85">
        <f t="shared" si="19"/>
        <v>0</v>
      </c>
      <c r="G85">
        <f t="shared" si="19"/>
        <v>0</v>
      </c>
      <c r="H85">
        <f t="shared" si="19"/>
        <v>0</v>
      </c>
      <c r="I85">
        <f t="shared" si="19"/>
        <v>0</v>
      </c>
      <c r="J85">
        <f t="shared" si="19"/>
        <v>0</v>
      </c>
      <c r="K85">
        <f t="shared" si="19"/>
        <v>0</v>
      </c>
    </row>
    <row r="86" spans="2:27" x14ac:dyDescent="0.25">
      <c r="C86">
        <f>$L$74*C63</f>
        <v>0</v>
      </c>
      <c r="D86">
        <f t="shared" ref="D86:K86" si="20">$L$74*D63</f>
        <v>0</v>
      </c>
      <c r="E86">
        <f t="shared" si="20"/>
        <v>0</v>
      </c>
      <c r="F86">
        <f t="shared" si="20"/>
        <v>0</v>
      </c>
      <c r="G86">
        <f t="shared" si="20"/>
        <v>0</v>
      </c>
      <c r="H86">
        <f t="shared" si="20"/>
        <v>0</v>
      </c>
      <c r="I86">
        <f t="shared" si="20"/>
        <v>0</v>
      </c>
      <c r="J86">
        <f t="shared" si="20"/>
        <v>0</v>
      </c>
      <c r="K86">
        <f t="shared" si="20"/>
        <v>0</v>
      </c>
    </row>
    <row r="87" spans="2:27" x14ac:dyDescent="0.25">
      <c r="C87">
        <f>$L$75*C64</f>
        <v>0</v>
      </c>
      <c r="D87">
        <f t="shared" ref="D87:K87" si="21">$L$75*D64</f>
        <v>0</v>
      </c>
      <c r="E87">
        <f t="shared" si="21"/>
        <v>0</v>
      </c>
      <c r="F87">
        <f t="shared" si="21"/>
        <v>0</v>
      </c>
      <c r="G87">
        <f t="shared" si="21"/>
        <v>0</v>
      </c>
      <c r="H87">
        <f t="shared" si="21"/>
        <v>0</v>
      </c>
      <c r="I87">
        <f t="shared" si="21"/>
        <v>0</v>
      </c>
      <c r="J87">
        <f t="shared" si="21"/>
        <v>0</v>
      </c>
      <c r="K87">
        <f t="shared" si="21"/>
        <v>0</v>
      </c>
    </row>
    <row r="88" spans="2:27" x14ac:dyDescent="0.25">
      <c r="C88">
        <f>$L$76*C65</f>
        <v>0</v>
      </c>
      <c r="D88">
        <f t="shared" ref="D88:K88" si="22">$L$76*D65</f>
        <v>0</v>
      </c>
      <c r="E88">
        <f t="shared" si="22"/>
        <v>0</v>
      </c>
      <c r="F88">
        <f t="shared" si="22"/>
        <v>0</v>
      </c>
      <c r="G88">
        <f t="shared" si="22"/>
        <v>0</v>
      </c>
      <c r="H88">
        <f t="shared" si="22"/>
        <v>0</v>
      </c>
      <c r="I88">
        <f t="shared" si="22"/>
        <v>0</v>
      </c>
      <c r="J88">
        <f t="shared" si="22"/>
        <v>0</v>
      </c>
      <c r="K88">
        <f t="shared" si="22"/>
        <v>0</v>
      </c>
    </row>
    <row r="89" spans="2:27" x14ac:dyDescent="0.25">
      <c r="C89">
        <f>$L$77*C66</f>
        <v>0</v>
      </c>
      <c r="D89">
        <f t="shared" ref="D89:K89" si="23">$L$77*D66</f>
        <v>0</v>
      </c>
      <c r="E89">
        <f t="shared" si="23"/>
        <v>0</v>
      </c>
      <c r="F89">
        <f t="shared" si="23"/>
        <v>0</v>
      </c>
      <c r="G89">
        <f t="shared" si="23"/>
        <v>0</v>
      </c>
      <c r="H89">
        <f t="shared" si="23"/>
        <v>0</v>
      </c>
      <c r="I89">
        <f t="shared" si="23"/>
        <v>0</v>
      </c>
      <c r="J89">
        <f t="shared" si="23"/>
        <v>0</v>
      </c>
      <c r="K89">
        <f t="shared" si="23"/>
        <v>0</v>
      </c>
    </row>
    <row r="90" spans="2:27" x14ac:dyDescent="0.25">
      <c r="C90">
        <f>$L$78*C67</f>
        <v>0.34999730418894615</v>
      </c>
      <c r="D90">
        <f t="shared" ref="D90:K90" si="24">$L$78*D67</f>
        <v>0.34999730418894615</v>
      </c>
      <c r="E90">
        <f t="shared" si="24"/>
        <v>0.34999730418894615</v>
      </c>
      <c r="F90">
        <f t="shared" si="24"/>
        <v>0.34999730418894615</v>
      </c>
      <c r="G90">
        <f t="shared" si="24"/>
        <v>0.32742087404739589</v>
      </c>
      <c r="H90">
        <f t="shared" si="24"/>
        <v>1.4858904988193422</v>
      </c>
      <c r="I90">
        <f t="shared" si="24"/>
        <v>0.92820257762173319</v>
      </c>
      <c r="J90">
        <f t="shared" si="24"/>
        <v>0.92820257762173319</v>
      </c>
      <c r="K90">
        <f t="shared" si="24"/>
        <v>1</v>
      </c>
    </row>
    <row r="91" spans="2:27" x14ac:dyDescent="0.25">
      <c r="B91" t="s">
        <v>43</v>
      </c>
      <c r="C91" s="7">
        <f>SUM(C82:C90)</f>
        <v>0.34999730418894615</v>
      </c>
      <c r="D91" s="7">
        <f t="shared" ref="D91:J91" si="25">SUM(D82:D90)</f>
        <v>0.34999730418894615</v>
      </c>
      <c r="E91" s="7">
        <f t="shared" si="25"/>
        <v>0.34999730418894615</v>
      </c>
      <c r="F91" s="7">
        <f t="shared" si="25"/>
        <v>0.34999730418894615</v>
      </c>
      <c r="G91" s="7">
        <f t="shared" si="25"/>
        <v>0.32742087404739589</v>
      </c>
      <c r="H91" s="7">
        <f t="shared" si="25"/>
        <v>1.4858904988193422</v>
      </c>
      <c r="I91" s="7">
        <f t="shared" si="25"/>
        <v>0.92820257762173319</v>
      </c>
      <c r="J91" s="7">
        <f t="shared" si="25"/>
        <v>0.92820257762173319</v>
      </c>
      <c r="K91" s="7">
        <f>SUM(K82:K90)</f>
        <v>1</v>
      </c>
      <c r="L91" s="9" t="s">
        <v>44</v>
      </c>
      <c r="M91" s="7">
        <f>C91</f>
        <v>0.34999730418894615</v>
      </c>
      <c r="Q91" s="7"/>
      <c r="R91" s="7"/>
      <c r="S91" s="7"/>
      <c r="T91" s="7"/>
      <c r="U91" s="7"/>
      <c r="V91" s="7"/>
      <c r="W91" s="7"/>
      <c r="X91" s="7"/>
      <c r="Y91" s="7"/>
      <c r="Z91" s="9"/>
      <c r="AA91" s="7"/>
    </row>
    <row r="92" spans="2:27" x14ac:dyDescent="0.25">
      <c r="B92" t="s">
        <v>45</v>
      </c>
      <c r="C92">
        <f>$L$70*C59</f>
        <v>0</v>
      </c>
      <c r="D92">
        <f>$L$71*D59</f>
        <v>0</v>
      </c>
      <c r="E92">
        <f>$L$72*E59</f>
        <v>0</v>
      </c>
      <c r="F92">
        <f>$L$73*F59</f>
        <v>0</v>
      </c>
      <c r="G92">
        <f>$L$74*G59</f>
        <v>0</v>
      </c>
      <c r="H92">
        <f>$L$75*H59</f>
        <v>0</v>
      </c>
      <c r="I92">
        <f>$L$76*I59</f>
        <v>0</v>
      </c>
      <c r="J92">
        <f>$L$77*J59</f>
        <v>0</v>
      </c>
      <c r="K92">
        <f>$L$78*K59</f>
        <v>0.24805520759809613</v>
      </c>
      <c r="M92">
        <f>D91</f>
        <v>0.34999730418894615</v>
      </c>
    </row>
    <row r="93" spans="2:27" x14ac:dyDescent="0.25">
      <c r="C93">
        <f t="shared" ref="C93:C100" si="26">$L$70*C60</f>
        <v>0</v>
      </c>
      <c r="D93">
        <f t="shared" ref="D93:D100" si="27">$L$71*D60</f>
        <v>0</v>
      </c>
      <c r="E93">
        <f t="shared" ref="E93:E100" si="28">$L$72*E60</f>
        <v>0</v>
      </c>
      <c r="F93">
        <f t="shared" ref="F93:F100" si="29">$L$73*F60</f>
        <v>0</v>
      </c>
      <c r="G93">
        <f t="shared" ref="G93:G100" si="30">$L$74*G60</f>
        <v>0</v>
      </c>
      <c r="H93">
        <f t="shared" ref="H93:H100" si="31">$L$75*H60</f>
        <v>0</v>
      </c>
      <c r="I93">
        <f t="shared" ref="I93:I100" si="32">$L$76*I60</f>
        <v>0</v>
      </c>
      <c r="J93">
        <f t="shared" ref="J93:J100" si="33">$L$77*J60</f>
        <v>0</v>
      </c>
      <c r="K93">
        <f t="shared" ref="K93:K100" si="34">$L$78*K60</f>
        <v>0.24805520759809613</v>
      </c>
      <c r="M93">
        <f>E91</f>
        <v>0.34999730418894615</v>
      </c>
    </row>
    <row r="94" spans="2:27" x14ac:dyDescent="0.25">
      <c r="C94">
        <f t="shared" si="26"/>
        <v>0</v>
      </c>
      <c r="D94">
        <f t="shared" si="27"/>
        <v>0</v>
      </c>
      <c r="E94">
        <f t="shared" si="28"/>
        <v>0</v>
      </c>
      <c r="F94">
        <f t="shared" si="29"/>
        <v>0</v>
      </c>
      <c r="G94">
        <f t="shared" si="30"/>
        <v>0</v>
      </c>
      <c r="H94">
        <f t="shared" si="31"/>
        <v>0</v>
      </c>
      <c r="I94">
        <f t="shared" si="32"/>
        <v>0</v>
      </c>
      <c r="J94">
        <f t="shared" si="33"/>
        <v>0</v>
      </c>
      <c r="K94">
        <f t="shared" si="34"/>
        <v>0.24805520759809613</v>
      </c>
      <c r="M94">
        <f>F91</f>
        <v>0.34999730418894615</v>
      </c>
    </row>
    <row r="95" spans="2:27" x14ac:dyDescent="0.25">
      <c r="C95">
        <f t="shared" si="26"/>
        <v>0</v>
      </c>
      <c r="D95">
        <f t="shared" si="27"/>
        <v>0</v>
      </c>
      <c r="E95">
        <f t="shared" si="28"/>
        <v>0</v>
      </c>
      <c r="F95">
        <f t="shared" si="29"/>
        <v>0</v>
      </c>
      <c r="G95">
        <f t="shared" si="30"/>
        <v>0</v>
      </c>
      <c r="H95">
        <f t="shared" si="31"/>
        <v>0</v>
      </c>
      <c r="I95">
        <f t="shared" si="32"/>
        <v>0</v>
      </c>
      <c r="J95">
        <f t="shared" si="33"/>
        <v>0</v>
      </c>
      <c r="K95">
        <f t="shared" si="34"/>
        <v>0.24805520759809613</v>
      </c>
      <c r="M95">
        <f>G91</f>
        <v>0.32742087404739589</v>
      </c>
    </row>
    <row r="96" spans="2:27" x14ac:dyDescent="0.25">
      <c r="C96">
        <f t="shared" si="26"/>
        <v>0</v>
      </c>
      <c r="D96">
        <f t="shared" si="27"/>
        <v>0</v>
      </c>
      <c r="E96">
        <f t="shared" si="28"/>
        <v>0</v>
      </c>
      <c r="F96">
        <f t="shared" si="29"/>
        <v>0</v>
      </c>
      <c r="G96">
        <f t="shared" si="30"/>
        <v>0</v>
      </c>
      <c r="H96">
        <f t="shared" si="31"/>
        <v>0</v>
      </c>
      <c r="I96">
        <f t="shared" si="32"/>
        <v>0</v>
      </c>
      <c r="J96">
        <f t="shared" si="33"/>
        <v>0</v>
      </c>
      <c r="K96">
        <f t="shared" si="34"/>
        <v>3.0225824966623898</v>
      </c>
      <c r="M96">
        <f>H91</f>
        <v>1.4858904988193422</v>
      </c>
    </row>
    <row r="97" spans="2:27" x14ac:dyDescent="0.25">
      <c r="C97">
        <f t="shared" si="26"/>
        <v>0</v>
      </c>
      <c r="D97">
        <f t="shared" si="27"/>
        <v>0</v>
      </c>
      <c r="E97">
        <f t="shared" si="28"/>
        <v>0</v>
      </c>
      <c r="F97">
        <f t="shared" si="29"/>
        <v>0</v>
      </c>
      <c r="G97">
        <f t="shared" si="30"/>
        <v>0</v>
      </c>
      <c r="H97">
        <f t="shared" si="31"/>
        <v>0</v>
      </c>
      <c r="I97">
        <f t="shared" si="32"/>
        <v>0</v>
      </c>
      <c r="J97">
        <f t="shared" si="33"/>
        <v>0</v>
      </c>
      <c r="K97">
        <f t="shared" si="34"/>
        <v>0.35718192246234798</v>
      </c>
      <c r="M97">
        <f>I91</f>
        <v>0.92820257762173319</v>
      </c>
    </row>
    <row r="98" spans="2:27" x14ac:dyDescent="0.25">
      <c r="C98">
        <f t="shared" si="26"/>
        <v>0</v>
      </c>
      <c r="D98">
        <f t="shared" si="27"/>
        <v>0</v>
      </c>
      <c r="E98">
        <f t="shared" si="28"/>
        <v>0</v>
      </c>
      <c r="F98">
        <f t="shared" si="29"/>
        <v>0</v>
      </c>
      <c r="G98">
        <f t="shared" si="30"/>
        <v>0</v>
      </c>
      <c r="H98">
        <f t="shared" si="31"/>
        <v>0</v>
      </c>
      <c r="I98">
        <f t="shared" si="32"/>
        <v>0</v>
      </c>
      <c r="J98">
        <f t="shared" si="33"/>
        <v>0</v>
      </c>
      <c r="K98">
        <f t="shared" si="34"/>
        <v>0.56210491495274661</v>
      </c>
      <c r="M98">
        <f>J91</f>
        <v>0.92820257762173319</v>
      </c>
    </row>
    <row r="99" spans="2:27" x14ac:dyDescent="0.25">
      <c r="C99">
        <f t="shared" si="26"/>
        <v>0</v>
      </c>
      <c r="D99">
        <f t="shared" si="27"/>
        <v>0</v>
      </c>
      <c r="E99">
        <f t="shared" si="28"/>
        <v>0</v>
      </c>
      <c r="F99">
        <f t="shared" si="29"/>
        <v>0</v>
      </c>
      <c r="G99">
        <f t="shared" si="30"/>
        <v>0</v>
      </c>
      <c r="H99">
        <f t="shared" si="31"/>
        <v>0</v>
      </c>
      <c r="I99">
        <f t="shared" si="32"/>
        <v>0</v>
      </c>
      <c r="J99">
        <f t="shared" si="33"/>
        <v>0</v>
      </c>
      <c r="K99">
        <f t="shared" si="34"/>
        <v>0.56210491495274661</v>
      </c>
      <c r="M99">
        <f>K91</f>
        <v>1</v>
      </c>
    </row>
    <row r="100" spans="2:27" x14ac:dyDescent="0.25">
      <c r="C100">
        <f t="shared" si="26"/>
        <v>0</v>
      </c>
      <c r="D100">
        <f t="shared" si="27"/>
        <v>0</v>
      </c>
      <c r="E100">
        <f t="shared" si="28"/>
        <v>0</v>
      </c>
      <c r="F100">
        <f t="shared" si="29"/>
        <v>0</v>
      </c>
      <c r="G100">
        <f t="shared" si="30"/>
        <v>0</v>
      </c>
      <c r="H100">
        <f t="shared" si="31"/>
        <v>0</v>
      </c>
      <c r="I100">
        <f t="shared" si="32"/>
        <v>0</v>
      </c>
      <c r="J100">
        <f t="shared" si="33"/>
        <v>0</v>
      </c>
      <c r="K100">
        <f t="shared" si="34"/>
        <v>1</v>
      </c>
    </row>
    <row r="102" spans="2:27" x14ac:dyDescent="0.25">
      <c r="C102">
        <f>C92/$C$91</f>
        <v>0</v>
      </c>
      <c r="D102">
        <f>D92/$D$91</f>
        <v>0</v>
      </c>
      <c r="E102">
        <f>E92/$E$91</f>
        <v>0</v>
      </c>
      <c r="F102">
        <f>F92/$F$91</f>
        <v>0</v>
      </c>
      <c r="G102">
        <f>G92/$G$91</f>
        <v>0</v>
      </c>
      <c r="H102">
        <f>H92/$H$91</f>
        <v>0</v>
      </c>
      <c r="I102">
        <f>I92/$I$91</f>
        <v>0</v>
      </c>
      <c r="J102">
        <f>J92/$J$91</f>
        <v>0</v>
      </c>
      <c r="K102">
        <f>K92/$K$91</f>
        <v>0.24805520759809613</v>
      </c>
      <c r="L102" s="7">
        <f>SUM(C102:K102)</f>
        <v>0.24805520759809613</v>
      </c>
      <c r="M102" s="9" t="s">
        <v>46</v>
      </c>
      <c r="Z102" s="7"/>
      <c r="AA102" s="9"/>
    </row>
    <row r="103" spans="2:27" x14ac:dyDescent="0.25">
      <c r="C103">
        <f t="shared" ref="C103:C110" si="35">C93/$C$91</f>
        <v>0</v>
      </c>
      <c r="D103">
        <f t="shared" ref="D103:D110" si="36">D93/$D$91</f>
        <v>0</v>
      </c>
      <c r="E103">
        <f t="shared" ref="E103:E110" si="37">E93/$E$91</f>
        <v>0</v>
      </c>
      <c r="F103">
        <f t="shared" ref="F103:F110" si="38">F93/$F$91</f>
        <v>0</v>
      </c>
      <c r="G103">
        <f t="shared" ref="G103:G110" si="39">G93/$G$91</f>
        <v>0</v>
      </c>
      <c r="H103">
        <f t="shared" ref="H103:H110" si="40">H93/$H$91</f>
        <v>0</v>
      </c>
      <c r="I103">
        <f t="shared" ref="I103:I110" si="41">I93/$I$91</f>
        <v>0</v>
      </c>
      <c r="J103">
        <f t="shared" ref="J103:J110" si="42">J93/$J$91</f>
        <v>0</v>
      </c>
      <c r="K103">
        <f t="shared" ref="K103:K110" si="43">K93/$K$91</f>
        <v>0.24805520759809613</v>
      </c>
      <c r="L103" s="7">
        <f t="shared" ref="L103:L110" si="44">SUM(C103:K103)</f>
        <v>0.24805520759809613</v>
      </c>
      <c r="Z103" s="7"/>
    </row>
    <row r="104" spans="2:27" x14ac:dyDescent="0.25">
      <c r="C104">
        <f t="shared" si="35"/>
        <v>0</v>
      </c>
      <c r="D104">
        <f t="shared" si="36"/>
        <v>0</v>
      </c>
      <c r="E104">
        <f t="shared" si="37"/>
        <v>0</v>
      </c>
      <c r="F104">
        <f t="shared" si="38"/>
        <v>0</v>
      </c>
      <c r="G104">
        <f t="shared" si="39"/>
        <v>0</v>
      </c>
      <c r="H104">
        <f t="shared" si="40"/>
        <v>0</v>
      </c>
      <c r="I104">
        <f t="shared" si="41"/>
        <v>0</v>
      </c>
      <c r="J104">
        <f t="shared" si="42"/>
        <v>0</v>
      </c>
      <c r="K104">
        <f t="shared" si="43"/>
        <v>0.24805520759809613</v>
      </c>
      <c r="L104" s="7">
        <f t="shared" si="44"/>
        <v>0.24805520759809613</v>
      </c>
      <c r="Z104" s="7"/>
    </row>
    <row r="105" spans="2:27" x14ac:dyDescent="0.25">
      <c r="C105">
        <f t="shared" si="35"/>
        <v>0</v>
      </c>
      <c r="D105">
        <f t="shared" si="36"/>
        <v>0</v>
      </c>
      <c r="E105">
        <f t="shared" si="37"/>
        <v>0</v>
      </c>
      <c r="F105">
        <f t="shared" si="38"/>
        <v>0</v>
      </c>
      <c r="G105">
        <f t="shared" si="39"/>
        <v>0</v>
      </c>
      <c r="H105">
        <f t="shared" si="40"/>
        <v>0</v>
      </c>
      <c r="I105">
        <f t="shared" si="41"/>
        <v>0</v>
      </c>
      <c r="J105">
        <f t="shared" si="42"/>
        <v>0</v>
      </c>
      <c r="K105">
        <f t="shared" si="43"/>
        <v>0.24805520759809613</v>
      </c>
      <c r="L105" s="7">
        <f t="shared" si="44"/>
        <v>0.24805520759809613</v>
      </c>
      <c r="Z105" s="7"/>
    </row>
    <row r="106" spans="2:27" x14ac:dyDescent="0.25">
      <c r="C106">
        <f t="shared" si="35"/>
        <v>0</v>
      </c>
      <c r="D106">
        <f t="shared" si="36"/>
        <v>0</v>
      </c>
      <c r="E106">
        <f t="shared" si="37"/>
        <v>0</v>
      </c>
      <c r="F106">
        <f t="shared" si="38"/>
        <v>0</v>
      </c>
      <c r="G106">
        <f t="shared" si="39"/>
        <v>0</v>
      </c>
      <c r="H106">
        <f t="shared" si="40"/>
        <v>0</v>
      </c>
      <c r="I106">
        <f t="shared" si="41"/>
        <v>0</v>
      </c>
      <c r="J106">
        <f t="shared" si="42"/>
        <v>0</v>
      </c>
      <c r="K106">
        <f t="shared" si="43"/>
        <v>3.0225824966623898</v>
      </c>
      <c r="L106" s="7">
        <f t="shared" si="44"/>
        <v>3.0225824966623898</v>
      </c>
      <c r="Z106" s="7"/>
    </row>
    <row r="107" spans="2:27" x14ac:dyDescent="0.25">
      <c r="C107">
        <f t="shared" si="35"/>
        <v>0</v>
      </c>
      <c r="D107">
        <f t="shared" si="36"/>
        <v>0</v>
      </c>
      <c r="E107">
        <f t="shared" si="37"/>
        <v>0</v>
      </c>
      <c r="F107">
        <f t="shared" si="38"/>
        <v>0</v>
      </c>
      <c r="G107">
        <f t="shared" si="39"/>
        <v>0</v>
      </c>
      <c r="H107">
        <f t="shared" si="40"/>
        <v>0</v>
      </c>
      <c r="I107">
        <f t="shared" si="41"/>
        <v>0</v>
      </c>
      <c r="J107">
        <f t="shared" si="42"/>
        <v>0</v>
      </c>
      <c r="K107">
        <f t="shared" si="43"/>
        <v>0.35718192246234798</v>
      </c>
      <c r="L107" s="7">
        <f t="shared" si="44"/>
        <v>0.35718192246234798</v>
      </c>
      <c r="Z107" s="7"/>
    </row>
    <row r="108" spans="2:27" x14ac:dyDescent="0.25">
      <c r="C108">
        <f t="shared" si="35"/>
        <v>0</v>
      </c>
      <c r="D108">
        <f t="shared" si="36"/>
        <v>0</v>
      </c>
      <c r="E108">
        <f t="shared" si="37"/>
        <v>0</v>
      </c>
      <c r="F108">
        <f t="shared" si="38"/>
        <v>0</v>
      </c>
      <c r="G108">
        <f t="shared" si="39"/>
        <v>0</v>
      </c>
      <c r="H108">
        <f t="shared" si="40"/>
        <v>0</v>
      </c>
      <c r="I108">
        <f t="shared" si="41"/>
        <v>0</v>
      </c>
      <c r="J108">
        <f t="shared" si="42"/>
        <v>0</v>
      </c>
      <c r="K108">
        <f t="shared" si="43"/>
        <v>0.56210491495274661</v>
      </c>
      <c r="L108" s="7">
        <f t="shared" si="44"/>
        <v>0.56210491495274661</v>
      </c>
      <c r="Z108" s="7"/>
    </row>
    <row r="109" spans="2:27" x14ac:dyDescent="0.25">
      <c r="C109">
        <f t="shared" si="35"/>
        <v>0</v>
      </c>
      <c r="D109">
        <f t="shared" si="36"/>
        <v>0</v>
      </c>
      <c r="E109">
        <f t="shared" si="37"/>
        <v>0</v>
      </c>
      <c r="F109">
        <f t="shared" si="38"/>
        <v>0</v>
      </c>
      <c r="G109">
        <f t="shared" si="39"/>
        <v>0</v>
      </c>
      <c r="H109">
        <f t="shared" si="40"/>
        <v>0</v>
      </c>
      <c r="I109">
        <f t="shared" si="41"/>
        <v>0</v>
      </c>
      <c r="J109">
        <f t="shared" si="42"/>
        <v>0</v>
      </c>
      <c r="K109">
        <f t="shared" si="43"/>
        <v>0.56210491495274661</v>
      </c>
      <c r="L109" s="7">
        <f t="shared" si="44"/>
        <v>0.56210491495274661</v>
      </c>
      <c r="Z109" s="7"/>
    </row>
    <row r="110" spans="2:27" x14ac:dyDescent="0.25">
      <c r="C110">
        <f t="shared" si="35"/>
        <v>0</v>
      </c>
      <c r="D110">
        <f t="shared" si="36"/>
        <v>0</v>
      </c>
      <c r="E110">
        <f t="shared" si="37"/>
        <v>0</v>
      </c>
      <c r="F110">
        <f t="shared" si="38"/>
        <v>0</v>
      </c>
      <c r="G110">
        <f t="shared" si="39"/>
        <v>0</v>
      </c>
      <c r="H110">
        <f t="shared" si="40"/>
        <v>0</v>
      </c>
      <c r="I110">
        <f t="shared" si="41"/>
        <v>0</v>
      </c>
      <c r="J110">
        <f t="shared" si="42"/>
        <v>0</v>
      </c>
      <c r="K110">
        <f t="shared" si="43"/>
        <v>1</v>
      </c>
      <c r="L110" s="7">
        <f t="shared" si="44"/>
        <v>1</v>
      </c>
      <c r="Z110" s="7"/>
    </row>
    <row r="112" spans="2:27" x14ac:dyDescent="0.25">
      <c r="B112" t="s">
        <v>47</v>
      </c>
    </row>
    <row r="113" spans="2:7" x14ac:dyDescent="0.25">
      <c r="B113">
        <f>J43*(1-LN(M91)-L102)</f>
        <v>1.9113225160977914</v>
      </c>
    </row>
    <row r="114" spans="2:7" x14ac:dyDescent="0.25">
      <c r="B114">
        <f t="shared" ref="B114:B121" si="45">J44*(1-LN(M92)-L103)</f>
        <v>1.2758366078891836</v>
      </c>
    </row>
    <row r="115" spans="2:7" x14ac:dyDescent="0.25">
      <c r="B115">
        <f t="shared" si="45"/>
        <v>0.64035069968057612</v>
      </c>
    </row>
    <row r="116" spans="2:7" x14ac:dyDescent="0.25">
      <c r="B116">
        <f t="shared" si="45"/>
        <v>0</v>
      </c>
    </row>
    <row r="117" spans="2:7" x14ac:dyDescent="0.25">
      <c r="B117">
        <f t="shared" si="45"/>
        <v>-0.80885193628729379</v>
      </c>
    </row>
    <row r="118" spans="2:7" x14ac:dyDescent="0.25">
      <c r="B118">
        <f t="shared" si="45"/>
        <v>0.4121623835818386</v>
      </c>
    </row>
    <row r="119" spans="2:7" x14ac:dyDescent="0.25">
      <c r="B119">
        <f t="shared" si="45"/>
        <v>0.64024425008869057</v>
      </c>
    </row>
    <row r="120" spans="2:7" x14ac:dyDescent="0.25">
      <c r="B120">
        <f t="shared" si="45"/>
        <v>0.4595206430408465</v>
      </c>
    </row>
    <row r="121" spans="2:7" x14ac:dyDescent="0.25">
      <c r="B121">
        <f t="shared" si="45"/>
        <v>0</v>
      </c>
    </row>
    <row r="128" spans="2:7" x14ac:dyDescent="0.25">
      <c r="B128" t="s">
        <v>29</v>
      </c>
      <c r="C128">
        <f>1-C55+LN(C55)-5*C54*(1-C57/C56+LN(C57/C56))</f>
        <v>3.9915183965053855</v>
      </c>
      <c r="D128">
        <f>1-D55+LN(D55)-5*D54*(1-D57/D56+LN(D57/D56))</f>
        <v>0.24404791085488484</v>
      </c>
      <c r="E128">
        <f>1-E55+LN(E55)-5*E54*(1-E57/E56+LN(E57/E56))</f>
        <v>1.7776451681050558</v>
      </c>
      <c r="F128">
        <f>1-F55+LN(F55)-5*F54*(1-F57/F56+LN(F57/F56))</f>
        <v>0</v>
      </c>
      <c r="G128">
        <f>1-G55+LN(G55)-5*G54*(1-G57/G56+LN(G57/G56))</f>
        <v>0.55004635619314446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EABE3-2A90-476F-BC32-25FC9DB81D73}">
  <dimension ref="B1:AA128"/>
  <sheetViews>
    <sheetView topLeftCell="A94" workbookViewId="0">
      <selection activeCell="B113" sqref="B113:B121"/>
    </sheetView>
  </sheetViews>
  <sheetFormatPr defaultRowHeight="15" x14ac:dyDescent="0.25"/>
  <cols>
    <col min="13" max="13" width="14" customWidth="1"/>
  </cols>
  <sheetData>
    <row r="1" spans="2:14" x14ac:dyDescent="0.25">
      <c r="B1" t="s">
        <v>11</v>
      </c>
      <c r="C1" s="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M1" t="s">
        <v>30</v>
      </c>
      <c r="N1" s="3">
        <v>298</v>
      </c>
    </row>
    <row r="2" spans="2:14" x14ac:dyDescent="0.25">
      <c r="B2" t="s">
        <v>0</v>
      </c>
      <c r="C2">
        <v>0.63249999999999995</v>
      </c>
      <c r="D2">
        <v>0.63249999999999995</v>
      </c>
      <c r="E2">
        <v>0.63249999999999995</v>
      </c>
      <c r="F2">
        <v>0.63249999999999995</v>
      </c>
      <c r="G2">
        <v>1.2302</v>
      </c>
      <c r="H2">
        <v>1.7048000000000001</v>
      </c>
      <c r="I2">
        <v>1.1434</v>
      </c>
      <c r="J2">
        <v>1.1434</v>
      </c>
      <c r="K2">
        <v>1.7334000000000001</v>
      </c>
    </row>
    <row r="3" spans="2:14" x14ac:dyDescent="0.25">
      <c r="B3" t="s">
        <v>1</v>
      </c>
      <c r="C3">
        <v>1.0608</v>
      </c>
      <c r="D3">
        <v>0.70809999999999995</v>
      </c>
      <c r="E3">
        <v>0.35539999999999999</v>
      </c>
      <c r="F3">
        <v>0</v>
      </c>
      <c r="G3">
        <v>0.89270000000000005</v>
      </c>
      <c r="H3">
        <v>1.67</v>
      </c>
      <c r="I3">
        <v>1.2495000000000001</v>
      </c>
      <c r="J3">
        <v>0.89680000000000004</v>
      </c>
      <c r="K3">
        <v>2.4561000000000002</v>
      </c>
    </row>
    <row r="5" spans="2:14" x14ac:dyDescent="0.25">
      <c r="B5" t="s">
        <v>12</v>
      </c>
    </row>
    <row r="6" spans="2:14" x14ac:dyDescent="0.25">
      <c r="B6" t="s">
        <v>11</v>
      </c>
      <c r="C6" s="1" t="s">
        <v>2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8</v>
      </c>
      <c r="J6" t="s">
        <v>9</v>
      </c>
      <c r="K6" t="s">
        <v>10</v>
      </c>
    </row>
    <row r="7" spans="2:14" x14ac:dyDescent="0.25">
      <c r="B7" s="1" t="s">
        <v>2</v>
      </c>
      <c r="C7">
        <v>0</v>
      </c>
      <c r="D7">
        <v>0</v>
      </c>
      <c r="E7">
        <v>0</v>
      </c>
      <c r="F7">
        <v>0</v>
      </c>
      <c r="G7">
        <v>2777</v>
      </c>
      <c r="H7">
        <v>433.6</v>
      </c>
      <c r="I7">
        <v>233.1</v>
      </c>
      <c r="J7">
        <v>233.1</v>
      </c>
      <c r="K7">
        <v>1391.3</v>
      </c>
    </row>
    <row r="8" spans="2:14" x14ac:dyDescent="0.25">
      <c r="B8" t="s">
        <v>3</v>
      </c>
      <c r="C8">
        <v>0</v>
      </c>
      <c r="D8">
        <v>0</v>
      </c>
      <c r="E8">
        <v>0</v>
      </c>
      <c r="F8">
        <v>0</v>
      </c>
      <c r="G8">
        <v>2777</v>
      </c>
      <c r="H8">
        <v>433.6</v>
      </c>
      <c r="I8">
        <v>233.1</v>
      </c>
      <c r="J8">
        <v>233.1</v>
      </c>
      <c r="K8">
        <v>1391.3</v>
      </c>
    </row>
    <row r="9" spans="2:14" x14ac:dyDescent="0.25">
      <c r="B9" t="s">
        <v>4</v>
      </c>
      <c r="C9">
        <v>0</v>
      </c>
      <c r="D9">
        <v>0</v>
      </c>
      <c r="E9">
        <v>0</v>
      </c>
      <c r="F9">
        <v>0</v>
      </c>
      <c r="G9">
        <v>2777</v>
      </c>
      <c r="H9">
        <v>433.6</v>
      </c>
      <c r="I9">
        <v>233.1</v>
      </c>
      <c r="J9">
        <v>233.1</v>
      </c>
      <c r="K9">
        <v>1391.3</v>
      </c>
    </row>
    <row r="10" spans="2:14" x14ac:dyDescent="0.25">
      <c r="B10" t="s">
        <v>5</v>
      </c>
      <c r="C10">
        <v>0</v>
      </c>
      <c r="D10">
        <v>0</v>
      </c>
      <c r="E10">
        <v>0</v>
      </c>
      <c r="F10">
        <v>0</v>
      </c>
      <c r="G10">
        <v>2777</v>
      </c>
      <c r="H10">
        <v>433.6</v>
      </c>
      <c r="I10">
        <v>233.1</v>
      </c>
      <c r="J10">
        <v>233.1</v>
      </c>
      <c r="K10">
        <v>1391.3</v>
      </c>
    </row>
    <row r="11" spans="2:14" x14ac:dyDescent="0.25">
      <c r="B11" t="s">
        <v>6</v>
      </c>
      <c r="C11">
        <v>1606</v>
      </c>
      <c r="D11">
        <v>1606</v>
      </c>
      <c r="E11">
        <v>1606</v>
      </c>
      <c r="F11">
        <v>1606</v>
      </c>
      <c r="G11">
        <v>0</v>
      </c>
      <c r="H11">
        <v>-250</v>
      </c>
      <c r="I11">
        <v>816.7</v>
      </c>
      <c r="J11">
        <v>816.7</v>
      </c>
      <c r="K11">
        <v>-801.9</v>
      </c>
    </row>
    <row r="12" spans="2:14" x14ac:dyDescent="0.25">
      <c r="B12" t="s">
        <v>7</v>
      </c>
      <c r="C12">
        <v>199</v>
      </c>
      <c r="D12">
        <v>199</v>
      </c>
      <c r="E12">
        <v>199</v>
      </c>
      <c r="F12">
        <v>199</v>
      </c>
      <c r="G12">
        <v>653.29999999999995</v>
      </c>
      <c r="H12">
        <v>0</v>
      </c>
      <c r="I12">
        <v>3645</v>
      </c>
      <c r="J12">
        <v>3645</v>
      </c>
      <c r="K12">
        <v>770.6</v>
      </c>
    </row>
    <row r="13" spans="2:14" x14ac:dyDescent="0.25">
      <c r="B13" t="s">
        <v>8</v>
      </c>
      <c r="C13">
        <v>-9.6539999999999999</v>
      </c>
      <c r="D13">
        <v>-9.6539999999999999</v>
      </c>
      <c r="E13">
        <v>-9.6539999999999999</v>
      </c>
      <c r="F13">
        <v>-9.6539999999999999</v>
      </c>
      <c r="G13">
        <v>650.9</v>
      </c>
      <c r="H13">
        <v>695.8</v>
      </c>
      <c r="I13">
        <v>0</v>
      </c>
      <c r="J13">
        <v>0</v>
      </c>
      <c r="K13">
        <v>433.20699999999999</v>
      </c>
    </row>
    <row r="14" spans="2:14" x14ac:dyDescent="0.25">
      <c r="B14" t="s">
        <v>9</v>
      </c>
      <c r="C14">
        <v>-9.6539999999999999</v>
      </c>
      <c r="D14">
        <v>-9.6539999999999999</v>
      </c>
      <c r="E14">
        <v>-9.6539999999999999</v>
      </c>
      <c r="F14">
        <v>-9.6539999999999999</v>
      </c>
      <c r="G14">
        <v>650.9</v>
      </c>
      <c r="H14">
        <v>695.8</v>
      </c>
      <c r="I14">
        <v>0</v>
      </c>
      <c r="J14">
        <v>0</v>
      </c>
      <c r="K14">
        <v>433.20699999999999</v>
      </c>
    </row>
    <row r="15" spans="2:14" x14ac:dyDescent="0.25">
      <c r="B15" t="s">
        <v>10</v>
      </c>
      <c r="C15">
        <v>-17.253</v>
      </c>
      <c r="D15">
        <v>-17.253</v>
      </c>
      <c r="E15">
        <v>-17.253</v>
      </c>
      <c r="F15">
        <v>-17.253</v>
      </c>
      <c r="G15">
        <v>1460</v>
      </c>
      <c r="H15">
        <v>190.5</v>
      </c>
      <c r="I15">
        <v>177.66499999999999</v>
      </c>
      <c r="J15">
        <v>177.66499999999999</v>
      </c>
      <c r="K15">
        <v>0</v>
      </c>
    </row>
    <row r="17" spans="2:11" x14ac:dyDescent="0.25">
      <c r="B17" t="s">
        <v>13</v>
      </c>
    </row>
    <row r="18" spans="2:11" x14ac:dyDescent="0.25">
      <c r="B18" t="s">
        <v>11</v>
      </c>
      <c r="C18" s="1" t="s">
        <v>2</v>
      </c>
      <c r="D18" t="s">
        <v>3</v>
      </c>
      <c r="E18" t="s">
        <v>4</v>
      </c>
      <c r="F18" t="s">
        <v>5</v>
      </c>
      <c r="G18" t="s">
        <v>6</v>
      </c>
      <c r="H18" t="s">
        <v>7</v>
      </c>
      <c r="I18" t="s">
        <v>8</v>
      </c>
      <c r="J18" t="s">
        <v>9</v>
      </c>
      <c r="K18" t="s">
        <v>10</v>
      </c>
    </row>
    <row r="19" spans="2:11" x14ac:dyDescent="0.25">
      <c r="B19" s="1" t="s">
        <v>2</v>
      </c>
      <c r="C19">
        <v>0</v>
      </c>
      <c r="D19">
        <v>0</v>
      </c>
      <c r="E19">
        <v>0</v>
      </c>
      <c r="F19">
        <v>0</v>
      </c>
      <c r="G19">
        <v>-4.6740000000000004</v>
      </c>
      <c r="H19">
        <v>0.14729999999999999</v>
      </c>
      <c r="I19">
        <v>-0.3155</v>
      </c>
      <c r="J19">
        <v>-0.3155</v>
      </c>
      <c r="K19">
        <v>-3.6156000000000001</v>
      </c>
    </row>
    <row r="20" spans="2:11" x14ac:dyDescent="0.25">
      <c r="B20" t="s">
        <v>3</v>
      </c>
      <c r="C20">
        <v>0</v>
      </c>
      <c r="D20">
        <v>0</v>
      </c>
      <c r="E20">
        <v>0</v>
      </c>
      <c r="F20">
        <v>0</v>
      </c>
      <c r="G20">
        <v>-4.6740000000000004</v>
      </c>
      <c r="H20">
        <v>0.14729999999999999</v>
      </c>
      <c r="I20">
        <v>-0.3155</v>
      </c>
      <c r="J20">
        <v>-0.3155</v>
      </c>
      <c r="K20">
        <v>-3.6156000000000001</v>
      </c>
    </row>
    <row r="21" spans="2:11" x14ac:dyDescent="0.25">
      <c r="B21" t="s">
        <v>4</v>
      </c>
      <c r="C21">
        <v>0</v>
      </c>
      <c r="D21">
        <v>0</v>
      </c>
      <c r="E21">
        <v>0</v>
      </c>
      <c r="F21">
        <v>0</v>
      </c>
      <c r="G21">
        <v>-4.6740000000000004</v>
      </c>
      <c r="H21">
        <v>0.14729999999999999</v>
      </c>
      <c r="I21">
        <v>-0.3155</v>
      </c>
      <c r="J21">
        <v>-0.3155</v>
      </c>
      <c r="K21">
        <v>-3.6156000000000001</v>
      </c>
    </row>
    <row r="22" spans="2:11" x14ac:dyDescent="0.25">
      <c r="B22" t="s">
        <v>5</v>
      </c>
      <c r="C22">
        <v>0</v>
      </c>
      <c r="D22">
        <v>0</v>
      </c>
      <c r="E22">
        <v>0</v>
      </c>
      <c r="F22">
        <v>0</v>
      </c>
      <c r="G22">
        <v>-4.6740000000000004</v>
      </c>
      <c r="H22">
        <v>0.14729999999999999</v>
      </c>
      <c r="I22">
        <v>-0.3155</v>
      </c>
      <c r="J22">
        <v>-0.3155</v>
      </c>
      <c r="K22">
        <v>-3.6156000000000001</v>
      </c>
    </row>
    <row r="23" spans="2:11" x14ac:dyDescent="0.25">
      <c r="B23" t="s">
        <v>6</v>
      </c>
      <c r="C23">
        <v>-4.7460000000000004</v>
      </c>
      <c r="D23">
        <v>-4.7460000000000004</v>
      </c>
      <c r="E23">
        <v>-4.7460000000000004</v>
      </c>
      <c r="F23">
        <v>-4.7460000000000004</v>
      </c>
      <c r="G23">
        <v>0</v>
      </c>
      <c r="H23">
        <v>2.8570000000000002</v>
      </c>
      <c r="I23">
        <v>-5.0919999999999996</v>
      </c>
      <c r="J23">
        <v>-5.0919999999999996</v>
      </c>
      <c r="K23">
        <v>3.8239999999999998</v>
      </c>
    </row>
    <row r="24" spans="2:11" x14ac:dyDescent="0.25">
      <c r="B24" t="s">
        <v>7</v>
      </c>
      <c r="C24">
        <v>-0.87090000000000001</v>
      </c>
      <c r="D24">
        <v>-0.87090000000000001</v>
      </c>
      <c r="E24">
        <v>-0.87090000000000001</v>
      </c>
      <c r="F24">
        <v>-0.87090000000000001</v>
      </c>
      <c r="G24">
        <v>-1.4119999999999999</v>
      </c>
      <c r="H24">
        <v>0</v>
      </c>
      <c r="I24">
        <v>-26.91</v>
      </c>
      <c r="J24">
        <v>-26.91</v>
      </c>
      <c r="K24">
        <v>-0.58730000000000004</v>
      </c>
    </row>
    <row r="25" spans="2:11" x14ac:dyDescent="0.25">
      <c r="B25" t="s">
        <v>8</v>
      </c>
      <c r="C25">
        <v>-3.2419999999999997E-2</v>
      </c>
      <c r="D25">
        <v>-3.2419999999999997E-2</v>
      </c>
      <c r="E25">
        <v>-3.2419999999999997E-2</v>
      </c>
      <c r="F25">
        <v>-3.2419999999999997E-2</v>
      </c>
      <c r="G25">
        <v>-0.71319999999999995</v>
      </c>
      <c r="H25">
        <v>-0.96189999999999998</v>
      </c>
      <c r="I25">
        <v>0</v>
      </c>
      <c r="J25">
        <v>0</v>
      </c>
      <c r="K25">
        <v>-0.60527600000000004</v>
      </c>
    </row>
    <row r="26" spans="2:11" x14ac:dyDescent="0.25">
      <c r="B26" t="s">
        <v>9</v>
      </c>
      <c r="C26">
        <v>-3.2419999999999997E-2</v>
      </c>
      <c r="D26">
        <v>-3.2419999999999997E-2</v>
      </c>
      <c r="E26">
        <v>-3.2419999999999997E-2</v>
      </c>
      <c r="F26">
        <v>-3.2419999999999997E-2</v>
      </c>
      <c r="G26">
        <v>-0.71319999999999995</v>
      </c>
      <c r="H26">
        <v>-0.96189999999999998</v>
      </c>
      <c r="I26">
        <v>0</v>
      </c>
      <c r="J26">
        <v>0</v>
      </c>
      <c r="K26">
        <v>-0.60527600000000004</v>
      </c>
    </row>
    <row r="27" spans="2:11" x14ac:dyDescent="0.25">
      <c r="B27" t="s">
        <v>10</v>
      </c>
      <c r="C27">
        <v>0.83889999999999998</v>
      </c>
      <c r="D27">
        <v>0.83889999999999998</v>
      </c>
      <c r="E27">
        <v>0.83889999999999998</v>
      </c>
      <c r="F27">
        <v>0.83889999999999998</v>
      </c>
      <c r="G27">
        <v>-8.673</v>
      </c>
      <c r="H27">
        <v>-3.669</v>
      </c>
      <c r="I27">
        <v>-3.72906</v>
      </c>
      <c r="J27">
        <v>-3.72906</v>
      </c>
      <c r="K27">
        <v>0</v>
      </c>
    </row>
    <row r="29" spans="2:11" x14ac:dyDescent="0.25">
      <c r="B29" t="s">
        <v>14</v>
      </c>
    </row>
    <row r="30" spans="2:11" x14ac:dyDescent="0.25">
      <c r="B30" t="s">
        <v>11</v>
      </c>
      <c r="C30" s="1" t="s">
        <v>2</v>
      </c>
      <c r="D30" t="s">
        <v>3</v>
      </c>
      <c r="E30" t="s">
        <v>4</v>
      </c>
      <c r="F30" t="s">
        <v>5</v>
      </c>
      <c r="G30" t="s">
        <v>6</v>
      </c>
      <c r="H30" t="s">
        <v>7</v>
      </c>
      <c r="I30" t="s">
        <v>8</v>
      </c>
      <c r="J30" t="s">
        <v>9</v>
      </c>
      <c r="K30" t="s">
        <v>10</v>
      </c>
    </row>
    <row r="31" spans="2:11" x14ac:dyDescent="0.25">
      <c r="B31" s="1" t="s">
        <v>2</v>
      </c>
      <c r="C31">
        <v>0</v>
      </c>
      <c r="D31">
        <v>0</v>
      </c>
      <c r="E31">
        <v>0</v>
      </c>
      <c r="F31">
        <v>0</v>
      </c>
      <c r="G31">
        <v>1.5510000000000001E-3</v>
      </c>
      <c r="H31">
        <v>0</v>
      </c>
      <c r="I31">
        <v>0</v>
      </c>
      <c r="J31">
        <v>0</v>
      </c>
      <c r="K31">
        <v>1.1440000000000001E-3</v>
      </c>
    </row>
    <row r="32" spans="2:11" x14ac:dyDescent="0.25">
      <c r="B32" t="s">
        <v>3</v>
      </c>
      <c r="C32">
        <v>0</v>
      </c>
      <c r="D32">
        <v>0</v>
      </c>
      <c r="E32">
        <v>0</v>
      </c>
      <c r="F32">
        <v>0</v>
      </c>
      <c r="G32">
        <v>1.5510000000000001E-3</v>
      </c>
      <c r="H32">
        <v>0</v>
      </c>
      <c r="I32">
        <v>0</v>
      </c>
      <c r="J32">
        <v>0</v>
      </c>
      <c r="K32">
        <v>1.1440000000000001E-3</v>
      </c>
    </row>
    <row r="33" spans="2:11" x14ac:dyDescent="0.25">
      <c r="B33" t="s">
        <v>4</v>
      </c>
      <c r="C33">
        <v>0</v>
      </c>
      <c r="D33">
        <v>0</v>
      </c>
      <c r="E33">
        <v>0</v>
      </c>
      <c r="F33">
        <v>0</v>
      </c>
      <c r="G33">
        <v>1.5510000000000001E-3</v>
      </c>
      <c r="H33">
        <v>0</v>
      </c>
      <c r="I33">
        <v>0</v>
      </c>
      <c r="J33">
        <v>0</v>
      </c>
      <c r="K33">
        <v>1.1440000000000001E-3</v>
      </c>
    </row>
    <row r="34" spans="2:11" x14ac:dyDescent="0.25">
      <c r="B34" t="s">
        <v>5</v>
      </c>
      <c r="C34">
        <v>0</v>
      </c>
      <c r="D34">
        <v>0</v>
      </c>
      <c r="E34">
        <v>0</v>
      </c>
      <c r="F34">
        <v>0</v>
      </c>
      <c r="G34">
        <v>1.5510000000000001E-3</v>
      </c>
      <c r="H34">
        <v>0</v>
      </c>
      <c r="I34">
        <v>0</v>
      </c>
      <c r="J34">
        <v>0</v>
      </c>
      <c r="K34">
        <v>1.1440000000000001E-3</v>
      </c>
    </row>
    <row r="35" spans="2:11" x14ac:dyDescent="0.25">
      <c r="B35" t="s">
        <v>6</v>
      </c>
      <c r="C35" s="2">
        <v>9.1810000000000004E-4</v>
      </c>
      <c r="D35" s="2">
        <v>9.1810000000000004E-4</v>
      </c>
      <c r="E35" s="2">
        <v>9.1810000000000004E-4</v>
      </c>
      <c r="F35" s="2">
        <v>9.1810000000000004E-4</v>
      </c>
      <c r="G35">
        <v>0</v>
      </c>
      <c r="H35">
        <v>6.0219999999999996E-3</v>
      </c>
      <c r="I35">
        <v>6.0650000000000001E-3</v>
      </c>
      <c r="J35">
        <v>6.0650000000000001E-3</v>
      </c>
      <c r="K35">
        <v>-7.5139999999999998E-3</v>
      </c>
    </row>
    <row r="36" spans="2:11" x14ac:dyDescent="0.25">
      <c r="B36" t="s">
        <v>7</v>
      </c>
      <c r="C36">
        <v>0</v>
      </c>
      <c r="D36">
        <v>0</v>
      </c>
      <c r="E36">
        <v>0</v>
      </c>
      <c r="F36">
        <v>0</v>
      </c>
      <c r="G36" s="2">
        <v>9.5399999999999999E-4</v>
      </c>
      <c r="H36">
        <v>0</v>
      </c>
      <c r="I36">
        <v>4.7570000000000001E-2</v>
      </c>
      <c r="J36">
        <v>4.7570000000000001E-2</v>
      </c>
      <c r="K36">
        <v>-3.2520000000000001E-3</v>
      </c>
    </row>
    <row r="37" spans="2:11" x14ac:dyDescent="0.25">
      <c r="B37" t="s">
        <v>8</v>
      </c>
      <c r="C37">
        <v>0</v>
      </c>
      <c r="D37">
        <v>0</v>
      </c>
      <c r="E37">
        <v>0</v>
      </c>
      <c r="F37">
        <v>0</v>
      </c>
      <c r="G37" s="2">
        <v>8.1499999999999997E-4</v>
      </c>
      <c r="H37">
        <v>-2.4620000000000002E-3</v>
      </c>
      <c r="I37">
        <v>0</v>
      </c>
      <c r="J37">
        <v>0</v>
      </c>
      <c r="K37" s="2">
        <v>-9.1399999999999999E-4</v>
      </c>
    </row>
    <row r="38" spans="2:11" x14ac:dyDescent="0.25">
      <c r="B38" t="s">
        <v>9</v>
      </c>
      <c r="C38">
        <v>0</v>
      </c>
      <c r="D38">
        <v>0</v>
      </c>
      <c r="E38">
        <v>0</v>
      </c>
      <c r="F38">
        <v>0</v>
      </c>
      <c r="G38" s="2">
        <v>8.1499999999999997E-4</v>
      </c>
      <c r="H38">
        <v>-2.4620000000000002E-3</v>
      </c>
      <c r="I38">
        <v>0</v>
      </c>
      <c r="J38">
        <v>0</v>
      </c>
      <c r="K38" s="2">
        <v>-9.1399999999999999E-4</v>
      </c>
    </row>
    <row r="39" spans="2:11" x14ac:dyDescent="0.25">
      <c r="B39" t="s">
        <v>10</v>
      </c>
      <c r="C39" s="2">
        <v>9.0209999999999997E-4</v>
      </c>
      <c r="D39" s="2">
        <v>9.0209999999999997E-4</v>
      </c>
      <c r="E39" s="2">
        <v>9.0209999999999997E-4</v>
      </c>
      <c r="F39" s="2">
        <v>9.0209999999999997E-4</v>
      </c>
      <c r="G39">
        <v>1.6410000000000001E-2</v>
      </c>
      <c r="H39">
        <v>8.8380000000000004E-3</v>
      </c>
      <c r="I39">
        <v>1.0763E-2</v>
      </c>
      <c r="J39">
        <v>1.0763E-2</v>
      </c>
      <c r="K39">
        <v>0</v>
      </c>
    </row>
    <row r="40" spans="2:11" x14ac:dyDescent="0.25">
      <c r="C40" s="10" t="s">
        <v>15</v>
      </c>
      <c r="D40" s="10" t="s">
        <v>16</v>
      </c>
      <c r="E40" s="10" t="s">
        <v>17</v>
      </c>
      <c r="F40" s="10" t="s">
        <v>18</v>
      </c>
      <c r="G40" s="10" t="s">
        <v>19</v>
      </c>
    </row>
    <row r="41" spans="2:11" x14ac:dyDescent="0.25">
      <c r="B41" s="6" t="s">
        <v>23</v>
      </c>
      <c r="C41" s="4">
        <v>0</v>
      </c>
      <c r="D41" s="4">
        <v>0</v>
      </c>
      <c r="E41" s="4">
        <v>0</v>
      </c>
      <c r="F41" s="4">
        <v>0</v>
      </c>
      <c r="G41" s="5">
        <v>1</v>
      </c>
    </row>
    <row r="42" spans="2:11" x14ac:dyDescent="0.25">
      <c r="C42" t="s">
        <v>15</v>
      </c>
      <c r="D42" t="s">
        <v>16</v>
      </c>
      <c r="E42" t="s">
        <v>17</v>
      </c>
      <c r="F42" t="s">
        <v>18</v>
      </c>
      <c r="G42" t="s">
        <v>19</v>
      </c>
      <c r="I42" t="s">
        <v>0</v>
      </c>
      <c r="J42" t="s">
        <v>1</v>
      </c>
    </row>
    <row r="43" spans="2:11" x14ac:dyDescent="0.25">
      <c r="B43" s="1" t="s">
        <v>2</v>
      </c>
      <c r="C43">
        <v>0</v>
      </c>
      <c r="D43">
        <v>1</v>
      </c>
      <c r="E43">
        <v>2</v>
      </c>
      <c r="F43">
        <v>0</v>
      </c>
      <c r="G43">
        <v>1</v>
      </c>
      <c r="I43">
        <v>0.63249999999999995</v>
      </c>
      <c r="J43">
        <v>1.0608</v>
      </c>
    </row>
    <row r="44" spans="2:11" x14ac:dyDescent="0.25">
      <c r="B44" t="s">
        <v>3</v>
      </c>
      <c r="C44">
        <v>2</v>
      </c>
      <c r="D44">
        <v>0</v>
      </c>
      <c r="E44">
        <v>1</v>
      </c>
      <c r="F44">
        <v>0</v>
      </c>
      <c r="G44">
        <v>1</v>
      </c>
      <c r="I44">
        <v>0.63249999999999995</v>
      </c>
      <c r="J44">
        <v>0.70809999999999995</v>
      </c>
    </row>
    <row r="45" spans="2:11" x14ac:dyDescent="0.25">
      <c r="B45" t="s">
        <v>4</v>
      </c>
      <c r="C45">
        <v>1</v>
      </c>
      <c r="D45">
        <v>0</v>
      </c>
      <c r="E45">
        <v>0</v>
      </c>
      <c r="F45">
        <v>0</v>
      </c>
      <c r="G45">
        <v>0</v>
      </c>
      <c r="I45">
        <v>0.63249999999999995</v>
      </c>
      <c r="J45">
        <v>0.35539999999999999</v>
      </c>
    </row>
    <row r="46" spans="2:11" x14ac:dyDescent="0.25">
      <c r="B46" t="s">
        <v>5</v>
      </c>
      <c r="C46">
        <v>0</v>
      </c>
      <c r="D46">
        <v>0</v>
      </c>
      <c r="E46">
        <v>1</v>
      </c>
      <c r="F46">
        <v>0</v>
      </c>
      <c r="G46">
        <v>0</v>
      </c>
      <c r="I46">
        <v>0.63249999999999995</v>
      </c>
      <c r="J46">
        <v>0</v>
      </c>
    </row>
    <row r="47" spans="2:11" x14ac:dyDescent="0.25">
      <c r="B47" t="s">
        <v>6</v>
      </c>
      <c r="C47">
        <v>3</v>
      </c>
      <c r="D47">
        <v>0</v>
      </c>
      <c r="E47">
        <v>1</v>
      </c>
      <c r="F47">
        <v>0</v>
      </c>
      <c r="G47">
        <v>1</v>
      </c>
      <c r="I47">
        <v>1.2302</v>
      </c>
      <c r="J47">
        <v>0.89270000000000005</v>
      </c>
    </row>
    <row r="48" spans="2:11" x14ac:dyDescent="0.25">
      <c r="B48" t="s">
        <v>7</v>
      </c>
      <c r="C48">
        <v>0</v>
      </c>
      <c r="D48">
        <v>1</v>
      </c>
      <c r="E48">
        <v>0</v>
      </c>
      <c r="F48">
        <v>0</v>
      </c>
      <c r="G48">
        <v>0</v>
      </c>
      <c r="I48">
        <v>1.7048000000000001</v>
      </c>
      <c r="J48">
        <v>1.67</v>
      </c>
    </row>
    <row r="49" spans="2:11" x14ac:dyDescent="0.25">
      <c r="B49" t="s">
        <v>8</v>
      </c>
      <c r="C49">
        <v>0</v>
      </c>
      <c r="D49">
        <v>0</v>
      </c>
      <c r="E49">
        <v>1</v>
      </c>
      <c r="F49">
        <v>0</v>
      </c>
      <c r="G49">
        <v>0</v>
      </c>
      <c r="I49">
        <v>1.1434</v>
      </c>
      <c r="J49">
        <v>1.2495000000000001</v>
      </c>
    </row>
    <row r="50" spans="2:11" x14ac:dyDescent="0.25">
      <c r="B50" t="s">
        <v>9</v>
      </c>
      <c r="C50">
        <v>0</v>
      </c>
      <c r="D50">
        <v>0</v>
      </c>
      <c r="E50">
        <v>1</v>
      </c>
      <c r="F50">
        <v>0</v>
      </c>
      <c r="G50">
        <v>0</v>
      </c>
      <c r="I50">
        <v>1.1434</v>
      </c>
      <c r="J50">
        <v>0.89680000000000004</v>
      </c>
    </row>
    <row r="51" spans="2:11" x14ac:dyDescent="0.25">
      <c r="B51" t="s">
        <v>10</v>
      </c>
      <c r="C51">
        <v>0</v>
      </c>
      <c r="D51">
        <v>0</v>
      </c>
      <c r="E51">
        <v>0</v>
      </c>
      <c r="F51">
        <v>1</v>
      </c>
      <c r="G51">
        <v>0</v>
      </c>
      <c r="I51">
        <v>1.7334000000000001</v>
      </c>
      <c r="J51">
        <v>2.4561000000000002</v>
      </c>
    </row>
    <row r="53" spans="2:11" x14ac:dyDescent="0.25">
      <c r="B53" t="s">
        <v>20</v>
      </c>
      <c r="C53">
        <f>C43*$I$43+C44*$I$44+C45*$I$45+C46*$I$46+C47*$I$47+C48*$I$48+C49*$I$49+C50*$I$50+C51*$I$51</f>
        <v>5.5880999999999998</v>
      </c>
      <c r="D53">
        <f t="shared" ref="D53:G53" si="0">D43*$I$43+D44*$I$44+D45*$I$45+D46*$I$46+D47*$I$47+D48*$I$48+D49*$I$49+D50*$I$50+D51*$I$51</f>
        <v>2.3372999999999999</v>
      </c>
      <c r="E53">
        <f t="shared" si="0"/>
        <v>6.0469999999999997</v>
      </c>
      <c r="F53">
        <f t="shared" si="0"/>
        <v>1.7334000000000001</v>
      </c>
      <c r="G53">
        <f>G43*$I$43+G44*$I$44+G45*$I$45+G46*$I$46+G47*$I$47+G48*$I$48+G49*$I$49+G50*$I$50+G51*$I$51</f>
        <v>2.4951999999999996</v>
      </c>
      <c r="I53">
        <f>C53^(3/4)*$C$41+D53^(3/4)*$D$41+E53^(3/4)*$E$41+F53^(3/4)*$F$41+G53^(3/4)*$G$41</f>
        <v>1.9853131596298699</v>
      </c>
      <c r="J53" t="s">
        <v>26</v>
      </c>
    </row>
    <row r="54" spans="2:11" x14ac:dyDescent="0.25">
      <c r="B54" t="s">
        <v>21</v>
      </c>
      <c r="C54">
        <f>C43*$J$43+C44*$J$44+C45*$J$45+C46*$J$46+C47*$J$47+C48*$J$48+C49*$J$49+C50*$J$50+C51*$J$51</f>
        <v>4.4497</v>
      </c>
      <c r="D54">
        <f t="shared" ref="D54:G54" si="1">D43*$J$43+D44*$J$44+D45*$J$45+D46*$J$46+D47*$J$47+D48*$J$48+D49*$J$49+D50*$J$50+D51*$J$51</f>
        <v>2.7307999999999999</v>
      </c>
      <c r="E54">
        <f t="shared" si="1"/>
        <v>5.8686999999999996</v>
      </c>
      <c r="F54">
        <f t="shared" si="1"/>
        <v>2.4561000000000002</v>
      </c>
      <c r="G54">
        <f t="shared" si="1"/>
        <v>2.6616</v>
      </c>
      <c r="I54">
        <f>C54*$C$41+D54*$D$41+E54*$E$41+F54*$F$41+G54*$G$41</f>
        <v>2.6616</v>
      </c>
      <c r="J54" t="s">
        <v>27</v>
      </c>
    </row>
    <row r="55" spans="2:11" x14ac:dyDescent="0.25">
      <c r="B55" t="s">
        <v>22</v>
      </c>
      <c r="C55">
        <f>C53^(3/4)/$I$53</f>
        <v>1.8307081108158216</v>
      </c>
      <c r="D55">
        <f t="shared" ref="D55:G55" si="2">D53^(3/4)/$I$53</f>
        <v>0.95215318172004682</v>
      </c>
      <c r="E55">
        <f t="shared" si="2"/>
        <v>1.942343135813061</v>
      </c>
      <c r="F55">
        <f t="shared" si="2"/>
        <v>0.760930641568906</v>
      </c>
      <c r="G55">
        <f t="shared" si="2"/>
        <v>1</v>
      </c>
      <c r="I55">
        <f>C53*C41+D53*D41+E53*E41+F53*F41+G53*G41</f>
        <v>2.4951999999999996</v>
      </c>
      <c r="J55" t="s">
        <v>28</v>
      </c>
    </row>
    <row r="56" spans="2:11" x14ac:dyDescent="0.25">
      <c r="B56" t="s">
        <v>24</v>
      </c>
      <c r="C56">
        <f>C54/$I$54</f>
        <v>1.6718139464983468</v>
      </c>
      <c r="D56">
        <f t="shared" ref="D56:G56" si="3">D54/$I$54</f>
        <v>1.0259993988578298</v>
      </c>
      <c r="E56">
        <f t="shared" si="3"/>
        <v>2.20495190862639</v>
      </c>
      <c r="F56">
        <f t="shared" si="3"/>
        <v>0.92279080252479717</v>
      </c>
      <c r="G56">
        <f t="shared" si="3"/>
        <v>1</v>
      </c>
    </row>
    <row r="57" spans="2:11" x14ac:dyDescent="0.25">
      <c r="B57" t="s">
        <v>25</v>
      </c>
      <c r="C57">
        <f>C53/$I$55</f>
        <v>2.239539916639949</v>
      </c>
      <c r="D57">
        <f t="shared" ref="D57:G57" si="4">D53/$I$55</f>
        <v>0.93671849951907671</v>
      </c>
      <c r="E57">
        <f t="shared" si="4"/>
        <v>2.4234530298172494</v>
      </c>
      <c r="F57">
        <f t="shared" si="4"/>
        <v>0.69469381211926917</v>
      </c>
      <c r="G57">
        <f t="shared" si="4"/>
        <v>1</v>
      </c>
    </row>
    <row r="59" spans="2:11" x14ac:dyDescent="0.25">
      <c r="B59" t="s">
        <v>36</v>
      </c>
      <c r="C59">
        <f>EXP(-(C7+C19*$N$1+C31*$N$1^2)/$N$1)</f>
        <v>1</v>
      </c>
      <c r="D59">
        <f t="shared" ref="D59:K59" si="5">EXP(-(D7+D19*$N$1+D31*$N$1^2)/$N$1)</f>
        <v>1</v>
      </c>
      <c r="E59">
        <f t="shared" si="5"/>
        <v>1</v>
      </c>
      <c r="F59">
        <f t="shared" si="5"/>
        <v>1</v>
      </c>
      <c r="G59">
        <f t="shared" si="5"/>
        <v>6.0542792294745766E-3</v>
      </c>
      <c r="H59">
        <f t="shared" si="5"/>
        <v>0.201425930237565</v>
      </c>
      <c r="I59">
        <f t="shared" si="5"/>
        <v>0.62705892399543417</v>
      </c>
      <c r="J59">
        <f t="shared" si="5"/>
        <v>0.62705892399543417</v>
      </c>
      <c r="K59">
        <f t="shared" si="5"/>
        <v>0.24805520759809613</v>
      </c>
    </row>
    <row r="60" spans="2:11" x14ac:dyDescent="0.25">
      <c r="C60">
        <f t="shared" ref="C60:K67" si="6">EXP(-(C8+C20*$N$1+C32*$N$1^2)/$N$1)</f>
        <v>1</v>
      </c>
      <c r="D60">
        <f t="shared" si="6"/>
        <v>1</v>
      </c>
      <c r="E60">
        <f t="shared" si="6"/>
        <v>1</v>
      </c>
      <c r="F60">
        <f t="shared" si="6"/>
        <v>1</v>
      </c>
      <c r="G60">
        <f t="shared" si="6"/>
        <v>6.0542792294745766E-3</v>
      </c>
      <c r="H60">
        <f t="shared" si="6"/>
        <v>0.201425930237565</v>
      </c>
      <c r="I60">
        <f t="shared" si="6"/>
        <v>0.62705892399543417</v>
      </c>
      <c r="J60">
        <f t="shared" si="6"/>
        <v>0.62705892399543417</v>
      </c>
      <c r="K60">
        <f t="shared" si="6"/>
        <v>0.24805520759809613</v>
      </c>
    </row>
    <row r="61" spans="2:11" x14ac:dyDescent="0.25">
      <c r="C61">
        <f t="shared" si="6"/>
        <v>1</v>
      </c>
      <c r="D61">
        <f t="shared" si="6"/>
        <v>1</v>
      </c>
      <c r="E61">
        <f t="shared" si="6"/>
        <v>1</v>
      </c>
      <c r="F61">
        <f t="shared" si="6"/>
        <v>1</v>
      </c>
      <c r="G61">
        <f t="shared" si="6"/>
        <v>6.0542792294745766E-3</v>
      </c>
      <c r="H61">
        <f t="shared" si="6"/>
        <v>0.201425930237565</v>
      </c>
      <c r="I61">
        <f t="shared" si="6"/>
        <v>0.62705892399543417</v>
      </c>
      <c r="J61">
        <f t="shared" si="6"/>
        <v>0.62705892399543417</v>
      </c>
      <c r="K61">
        <f t="shared" si="6"/>
        <v>0.24805520759809613</v>
      </c>
    </row>
    <row r="62" spans="2:11" x14ac:dyDescent="0.25">
      <c r="C62">
        <f t="shared" si="6"/>
        <v>1</v>
      </c>
      <c r="D62">
        <f t="shared" si="6"/>
        <v>1</v>
      </c>
      <c r="E62">
        <f t="shared" si="6"/>
        <v>1</v>
      </c>
      <c r="F62">
        <f t="shared" si="6"/>
        <v>1</v>
      </c>
      <c r="G62">
        <f t="shared" si="6"/>
        <v>6.0542792294745766E-3</v>
      </c>
      <c r="H62">
        <f t="shared" si="6"/>
        <v>0.201425930237565</v>
      </c>
      <c r="I62">
        <f t="shared" si="6"/>
        <v>0.62705892399543417</v>
      </c>
      <c r="J62">
        <f t="shared" si="6"/>
        <v>0.62705892399543417</v>
      </c>
      <c r="K62">
        <f t="shared" si="6"/>
        <v>0.24805520759809613</v>
      </c>
    </row>
    <row r="63" spans="2:11" x14ac:dyDescent="0.25">
      <c r="C63">
        <f t="shared" si="6"/>
        <v>0.39977413855384047</v>
      </c>
      <c r="D63">
        <f t="shared" si="6"/>
        <v>0.39977413855384047</v>
      </c>
      <c r="E63">
        <f t="shared" si="6"/>
        <v>0.39977413855384047</v>
      </c>
      <c r="F63">
        <f t="shared" si="6"/>
        <v>0.39977413855384047</v>
      </c>
      <c r="G63">
        <f t="shared" si="6"/>
        <v>1</v>
      </c>
      <c r="H63">
        <f t="shared" si="6"/>
        <v>2.2090009632274921E-2</v>
      </c>
      <c r="I63">
        <f t="shared" si="6"/>
        <v>1.7229293853406245</v>
      </c>
      <c r="J63">
        <f t="shared" si="6"/>
        <v>1.7229293853406245</v>
      </c>
      <c r="K63">
        <f t="shared" si="6"/>
        <v>3.0225824966623898</v>
      </c>
    </row>
    <row r="64" spans="2:11" x14ac:dyDescent="0.25">
      <c r="C64">
        <f t="shared" si="6"/>
        <v>1.225213071880688</v>
      </c>
      <c r="D64">
        <f t="shared" si="6"/>
        <v>1.225213071880688</v>
      </c>
      <c r="E64">
        <f t="shared" si="6"/>
        <v>1.225213071880688</v>
      </c>
      <c r="F64">
        <f t="shared" si="6"/>
        <v>1.225213071880688</v>
      </c>
      <c r="G64">
        <f t="shared" si="6"/>
        <v>0.34487478178043213</v>
      </c>
      <c r="H64">
        <f t="shared" si="6"/>
        <v>1</v>
      </c>
      <c r="I64">
        <f t="shared" si="6"/>
        <v>1.6530075327382288</v>
      </c>
      <c r="J64">
        <f t="shared" si="6"/>
        <v>1.6530075327382288</v>
      </c>
      <c r="K64">
        <f t="shared" si="6"/>
        <v>0.35718192246234798</v>
      </c>
    </row>
    <row r="65" spans="2:26" x14ac:dyDescent="0.25">
      <c r="C65">
        <f t="shared" si="6"/>
        <v>1.0669626565441728</v>
      </c>
      <c r="D65">
        <f t="shared" si="6"/>
        <v>1.0669626565441728</v>
      </c>
      <c r="E65">
        <f t="shared" si="6"/>
        <v>1.0669626565441728</v>
      </c>
      <c r="F65">
        <f t="shared" si="6"/>
        <v>1.0669626565441728</v>
      </c>
      <c r="G65">
        <f t="shared" si="6"/>
        <v>0.18016211619184899</v>
      </c>
      <c r="H65">
        <f t="shared" si="6"/>
        <v>0.52764934835580657</v>
      </c>
      <c r="I65">
        <f t="shared" si="6"/>
        <v>1</v>
      </c>
      <c r="J65">
        <f t="shared" si="6"/>
        <v>1</v>
      </c>
      <c r="K65">
        <f t="shared" si="6"/>
        <v>0.56210491495274661</v>
      </c>
    </row>
    <row r="66" spans="2:26" x14ac:dyDescent="0.25">
      <c r="C66">
        <f t="shared" si="6"/>
        <v>1.0669626565441728</v>
      </c>
      <c r="D66">
        <f t="shared" si="6"/>
        <v>1.0669626565441728</v>
      </c>
      <c r="E66">
        <f t="shared" si="6"/>
        <v>1.0669626565441728</v>
      </c>
      <c r="F66">
        <f t="shared" si="6"/>
        <v>1.0669626565441728</v>
      </c>
      <c r="G66">
        <f t="shared" si="6"/>
        <v>0.18016211619184899</v>
      </c>
      <c r="H66">
        <f t="shared" si="6"/>
        <v>0.52764934835580657</v>
      </c>
      <c r="I66">
        <f t="shared" si="6"/>
        <v>1</v>
      </c>
      <c r="J66">
        <f t="shared" si="6"/>
        <v>1</v>
      </c>
      <c r="K66">
        <f t="shared" si="6"/>
        <v>0.56210491495274661</v>
      </c>
    </row>
    <row r="67" spans="2:26" x14ac:dyDescent="0.25">
      <c r="C67">
        <f t="shared" si="6"/>
        <v>0.34999730418894615</v>
      </c>
      <c r="D67">
        <f t="shared" si="6"/>
        <v>0.34999730418894615</v>
      </c>
      <c r="E67">
        <f t="shared" si="6"/>
        <v>0.34999730418894615</v>
      </c>
      <c r="F67">
        <f t="shared" si="6"/>
        <v>0.34999730418894615</v>
      </c>
      <c r="G67">
        <f t="shared" si="6"/>
        <v>0.32742087404739589</v>
      </c>
      <c r="H67">
        <f t="shared" si="6"/>
        <v>1.4858904988193422</v>
      </c>
      <c r="I67">
        <f t="shared" si="6"/>
        <v>0.92820257762173319</v>
      </c>
      <c r="J67">
        <f t="shared" si="6"/>
        <v>0.92820257762173319</v>
      </c>
      <c r="K67">
        <f t="shared" si="6"/>
        <v>1</v>
      </c>
    </row>
    <row r="69" spans="2:26" x14ac:dyDescent="0.25">
      <c r="F69" s="10" t="s">
        <v>50</v>
      </c>
      <c r="J69" t="s">
        <v>31</v>
      </c>
      <c r="K69" t="s">
        <v>33</v>
      </c>
      <c r="L69" s="8" t="s">
        <v>34</v>
      </c>
      <c r="T69" s="10"/>
      <c r="Z69" s="8"/>
    </row>
    <row r="70" spans="2:26" x14ac:dyDescent="0.25">
      <c r="B70" t="s">
        <v>32</v>
      </c>
      <c r="C70">
        <f>C43*$C$41</f>
        <v>0</v>
      </c>
      <c r="D70">
        <f>D43*$D$41</f>
        <v>0</v>
      </c>
      <c r="E70">
        <f>E43*$E$41</f>
        <v>0</v>
      </c>
      <c r="F70">
        <f>F43*$F$41</f>
        <v>0</v>
      </c>
      <c r="G70">
        <f>G43*$G$41</f>
        <v>1</v>
      </c>
      <c r="H70" s="7">
        <f>SUM(C70:G70)</f>
        <v>1</v>
      </c>
      <c r="J70">
        <f>H70/$H$79</f>
        <v>0.33333333333333331</v>
      </c>
      <c r="K70">
        <f>J70*J43</f>
        <v>0.35359999999999997</v>
      </c>
      <c r="L70">
        <f>K70/$K$79</f>
        <v>0.39855725879170428</v>
      </c>
      <c r="V70" s="7"/>
    </row>
    <row r="71" spans="2:26" x14ac:dyDescent="0.25">
      <c r="C71">
        <f>C44*$C$41</f>
        <v>0</v>
      </c>
      <c r="D71">
        <f>D44*$D$41</f>
        <v>0</v>
      </c>
      <c r="E71">
        <f>E44*$E$41</f>
        <v>0</v>
      </c>
      <c r="F71">
        <f>F44*$F$41</f>
        <v>0</v>
      </c>
      <c r="G71">
        <f>G44*$G$41</f>
        <v>1</v>
      </c>
      <c r="H71" s="7">
        <f>SUM(C71:G71)</f>
        <v>1</v>
      </c>
      <c r="J71">
        <f t="shared" ref="J71:J78" si="7">H71/$H$79</f>
        <v>0.33333333333333331</v>
      </c>
      <c r="K71">
        <f t="shared" ref="K71:K77" si="8">J71*J44</f>
        <v>0.23603333333333332</v>
      </c>
      <c r="L71">
        <f t="shared" ref="L71:L78" si="9">K71/$K$79</f>
        <v>0.26604298166516382</v>
      </c>
      <c r="V71" s="7"/>
    </row>
    <row r="72" spans="2:26" x14ac:dyDescent="0.25">
      <c r="C72">
        <f t="shared" ref="C72:C78" si="10">C45*$C$41</f>
        <v>0</v>
      </c>
      <c r="D72">
        <f t="shared" ref="D72:D78" si="11">D45*$D$41</f>
        <v>0</v>
      </c>
      <c r="E72">
        <f t="shared" ref="E72:E78" si="12">E45*$E$41</f>
        <v>0</v>
      </c>
      <c r="F72">
        <f t="shared" ref="F72:F78" si="13">F45*$F$41</f>
        <v>0</v>
      </c>
      <c r="G72">
        <f t="shared" ref="G72:G78" si="14">G45*$G$41</f>
        <v>0</v>
      </c>
      <c r="H72" s="7">
        <f t="shared" ref="H72:H78" si="15">SUM(C72:G72)</f>
        <v>0</v>
      </c>
      <c r="J72">
        <f t="shared" si="7"/>
        <v>0</v>
      </c>
      <c r="K72">
        <f t="shared" si="8"/>
        <v>0</v>
      </c>
      <c r="L72">
        <f t="shared" si="9"/>
        <v>0</v>
      </c>
      <c r="V72" s="7"/>
    </row>
    <row r="73" spans="2:26" x14ac:dyDescent="0.25">
      <c r="C73">
        <f t="shared" si="10"/>
        <v>0</v>
      </c>
      <c r="D73">
        <f t="shared" si="11"/>
        <v>0</v>
      </c>
      <c r="E73">
        <f t="shared" si="12"/>
        <v>0</v>
      </c>
      <c r="F73">
        <f t="shared" si="13"/>
        <v>0</v>
      </c>
      <c r="G73">
        <f t="shared" si="14"/>
        <v>0</v>
      </c>
      <c r="H73" s="7">
        <f t="shared" si="15"/>
        <v>0</v>
      </c>
      <c r="J73">
        <f t="shared" si="7"/>
        <v>0</v>
      </c>
      <c r="K73">
        <f t="shared" si="8"/>
        <v>0</v>
      </c>
      <c r="L73">
        <f t="shared" si="9"/>
        <v>0</v>
      </c>
      <c r="V73" s="7"/>
    </row>
    <row r="74" spans="2:26" x14ac:dyDescent="0.25">
      <c r="C74">
        <f t="shared" si="10"/>
        <v>0</v>
      </c>
      <c r="D74">
        <f t="shared" si="11"/>
        <v>0</v>
      </c>
      <c r="E74">
        <f t="shared" si="12"/>
        <v>0</v>
      </c>
      <c r="F74">
        <f t="shared" si="13"/>
        <v>0</v>
      </c>
      <c r="G74">
        <f t="shared" si="14"/>
        <v>1</v>
      </c>
      <c r="H74" s="7">
        <f t="shared" si="15"/>
        <v>1</v>
      </c>
      <c r="J74">
        <f t="shared" si="7"/>
        <v>0.33333333333333331</v>
      </c>
      <c r="K74">
        <f t="shared" si="8"/>
        <v>0.29756666666666665</v>
      </c>
      <c r="L74">
        <f t="shared" si="9"/>
        <v>0.33539975954313195</v>
      </c>
      <c r="V74" s="7"/>
    </row>
    <row r="75" spans="2:26" x14ac:dyDescent="0.25">
      <c r="C75">
        <f t="shared" si="10"/>
        <v>0</v>
      </c>
      <c r="D75">
        <f t="shared" si="11"/>
        <v>0</v>
      </c>
      <c r="E75">
        <f t="shared" si="12"/>
        <v>0</v>
      </c>
      <c r="F75">
        <f t="shared" si="13"/>
        <v>0</v>
      </c>
      <c r="G75">
        <f t="shared" si="14"/>
        <v>0</v>
      </c>
      <c r="H75" s="7">
        <f t="shared" si="15"/>
        <v>0</v>
      </c>
      <c r="J75">
        <f t="shared" si="7"/>
        <v>0</v>
      </c>
      <c r="K75">
        <f t="shared" si="8"/>
        <v>0</v>
      </c>
      <c r="L75">
        <f t="shared" si="9"/>
        <v>0</v>
      </c>
      <c r="V75" s="7"/>
    </row>
    <row r="76" spans="2:26" x14ac:dyDescent="0.25">
      <c r="C76">
        <f t="shared" si="10"/>
        <v>0</v>
      </c>
      <c r="D76">
        <f t="shared" si="11"/>
        <v>0</v>
      </c>
      <c r="E76">
        <f t="shared" si="12"/>
        <v>0</v>
      </c>
      <c r="F76">
        <f t="shared" si="13"/>
        <v>0</v>
      </c>
      <c r="G76">
        <f t="shared" si="14"/>
        <v>0</v>
      </c>
      <c r="H76" s="7">
        <f t="shared" si="15"/>
        <v>0</v>
      </c>
      <c r="J76">
        <f t="shared" si="7"/>
        <v>0</v>
      </c>
      <c r="K76">
        <f t="shared" si="8"/>
        <v>0</v>
      </c>
      <c r="L76">
        <f t="shared" si="9"/>
        <v>0</v>
      </c>
      <c r="V76" s="7"/>
    </row>
    <row r="77" spans="2:26" x14ac:dyDescent="0.25">
      <c r="C77">
        <f t="shared" si="10"/>
        <v>0</v>
      </c>
      <c r="D77">
        <f t="shared" si="11"/>
        <v>0</v>
      </c>
      <c r="E77">
        <f t="shared" si="12"/>
        <v>0</v>
      </c>
      <c r="F77">
        <f t="shared" si="13"/>
        <v>0</v>
      </c>
      <c r="G77">
        <f t="shared" si="14"/>
        <v>0</v>
      </c>
      <c r="H77" s="7">
        <f t="shared" si="15"/>
        <v>0</v>
      </c>
      <c r="J77">
        <f t="shared" si="7"/>
        <v>0</v>
      </c>
      <c r="K77">
        <f t="shared" si="8"/>
        <v>0</v>
      </c>
      <c r="L77">
        <f t="shared" si="9"/>
        <v>0</v>
      </c>
      <c r="V77" s="7"/>
    </row>
    <row r="78" spans="2:26" x14ac:dyDescent="0.25">
      <c r="C78">
        <f t="shared" si="10"/>
        <v>0</v>
      </c>
      <c r="D78">
        <f t="shared" si="11"/>
        <v>0</v>
      </c>
      <c r="E78">
        <f t="shared" si="12"/>
        <v>0</v>
      </c>
      <c r="F78">
        <f t="shared" si="13"/>
        <v>0</v>
      </c>
      <c r="G78">
        <f t="shared" si="14"/>
        <v>0</v>
      </c>
      <c r="H78" s="7">
        <f t="shared" si="15"/>
        <v>0</v>
      </c>
      <c r="J78">
        <f t="shared" si="7"/>
        <v>0</v>
      </c>
      <c r="K78">
        <f>J78*J51</f>
        <v>0</v>
      </c>
      <c r="L78">
        <f t="shared" si="9"/>
        <v>0</v>
      </c>
      <c r="V78" s="7"/>
    </row>
    <row r="79" spans="2:26" x14ac:dyDescent="0.25">
      <c r="H79" s="7">
        <f>SUM(H70:H78)</f>
        <v>3</v>
      </c>
      <c r="K79">
        <f>SUM(K70:K78)</f>
        <v>0.88719999999999988</v>
      </c>
      <c r="V79" s="7"/>
    </row>
    <row r="80" spans="2:26" x14ac:dyDescent="0.25">
      <c r="C80" t="s">
        <v>37</v>
      </c>
    </row>
    <row r="81" spans="2:27" x14ac:dyDescent="0.25">
      <c r="C81" t="s">
        <v>38</v>
      </c>
      <c r="D81" t="s">
        <v>38</v>
      </c>
      <c r="E81" t="s">
        <v>38</v>
      </c>
      <c r="F81" t="s">
        <v>38</v>
      </c>
      <c r="G81" t="s">
        <v>39</v>
      </c>
      <c r="H81" t="s">
        <v>40</v>
      </c>
      <c r="I81" t="s">
        <v>41</v>
      </c>
      <c r="J81" t="s">
        <v>41</v>
      </c>
      <c r="K81" t="s">
        <v>42</v>
      </c>
    </row>
    <row r="82" spans="2:27" x14ac:dyDescent="0.25">
      <c r="C82">
        <f>$L$70*C59</f>
        <v>0.39855725879170428</v>
      </c>
      <c r="D82">
        <f>$L$70*D59</f>
        <v>0.39855725879170428</v>
      </c>
      <c r="E82">
        <f t="shared" ref="E82:L82" si="16">$L$70*E59</f>
        <v>0.39855725879170428</v>
      </c>
      <c r="F82">
        <f>$L$70*F59</f>
        <v>0.39855725879170428</v>
      </c>
      <c r="G82">
        <f t="shared" si="16"/>
        <v>2.4129769336589386E-3</v>
      </c>
      <c r="H82">
        <f t="shared" si="16"/>
        <v>8.0279766605052968E-2</v>
      </c>
      <c r="I82">
        <f t="shared" si="16"/>
        <v>0.24991888584849589</v>
      </c>
      <c r="J82">
        <f t="shared" si="16"/>
        <v>0.24991888584849589</v>
      </c>
      <c r="K82">
        <f t="shared" si="16"/>
        <v>9.8864203569304324E-2</v>
      </c>
    </row>
    <row r="83" spans="2:27" x14ac:dyDescent="0.25">
      <c r="C83">
        <f>$L$71*C60</f>
        <v>0.26604298166516382</v>
      </c>
      <c r="D83">
        <f>$L$71*D60</f>
        <v>0.26604298166516382</v>
      </c>
      <c r="E83">
        <f t="shared" ref="E83:L83" si="17">$L$71*E60</f>
        <v>0.26604298166516382</v>
      </c>
      <c r="F83">
        <f t="shared" si="17"/>
        <v>0.26604298166516382</v>
      </c>
      <c r="G83">
        <f t="shared" si="17"/>
        <v>1.6106984980428869E-3</v>
      </c>
      <c r="H83">
        <f t="shared" si="17"/>
        <v>5.3587955065081072E-2</v>
      </c>
      <c r="I83">
        <f t="shared" si="17"/>
        <v>0.16682462581949464</v>
      </c>
      <c r="J83">
        <f t="shared" si="17"/>
        <v>0.16682462581949464</v>
      </c>
      <c r="K83">
        <f t="shared" si="17"/>
        <v>6.5993347046968701E-2</v>
      </c>
    </row>
    <row r="84" spans="2:27" x14ac:dyDescent="0.25">
      <c r="C84">
        <f>$L$72*C61</f>
        <v>0</v>
      </c>
      <c r="D84">
        <f>$L$72*D61</f>
        <v>0</v>
      </c>
      <c r="E84">
        <f t="shared" ref="E84:L84" si="18">$L$72*E61</f>
        <v>0</v>
      </c>
      <c r="F84">
        <f t="shared" si="18"/>
        <v>0</v>
      </c>
      <c r="G84">
        <f t="shared" si="18"/>
        <v>0</v>
      </c>
      <c r="H84">
        <f t="shared" si="18"/>
        <v>0</v>
      </c>
      <c r="I84">
        <f t="shared" si="18"/>
        <v>0</v>
      </c>
      <c r="J84">
        <f>$L$72*J61</f>
        <v>0</v>
      </c>
      <c r="K84">
        <f>$L$72*K61</f>
        <v>0</v>
      </c>
    </row>
    <row r="85" spans="2:27" x14ac:dyDescent="0.25">
      <c r="C85">
        <f>$L$73*C62</f>
        <v>0</v>
      </c>
      <c r="D85">
        <f t="shared" ref="D85:K85" si="19">$L$73*D62</f>
        <v>0</v>
      </c>
      <c r="E85">
        <f t="shared" si="19"/>
        <v>0</v>
      </c>
      <c r="F85">
        <f t="shared" si="19"/>
        <v>0</v>
      </c>
      <c r="G85">
        <f t="shared" si="19"/>
        <v>0</v>
      </c>
      <c r="H85">
        <f t="shared" si="19"/>
        <v>0</v>
      </c>
      <c r="I85">
        <f t="shared" si="19"/>
        <v>0</v>
      </c>
      <c r="J85">
        <f t="shared" si="19"/>
        <v>0</v>
      </c>
      <c r="K85">
        <f t="shared" si="19"/>
        <v>0</v>
      </c>
    </row>
    <row r="86" spans="2:27" x14ac:dyDescent="0.25">
      <c r="C86">
        <f>$L$74*C63</f>
        <v>0.1340841499425208</v>
      </c>
      <c r="D86">
        <f t="shared" ref="D86:K86" si="20">$L$74*D63</f>
        <v>0.1340841499425208</v>
      </c>
      <c r="E86">
        <f t="shared" si="20"/>
        <v>0.1340841499425208</v>
      </c>
      <c r="F86">
        <f t="shared" si="20"/>
        <v>0.1340841499425208</v>
      </c>
      <c r="G86">
        <f t="shared" si="20"/>
        <v>0.33539975954313195</v>
      </c>
      <c r="H86">
        <f t="shared" si="20"/>
        <v>7.408983918970477E-3</v>
      </c>
      <c r="I86">
        <f t="shared" si="20"/>
        <v>0.57787010155304153</v>
      </c>
      <c r="J86">
        <f t="shared" si="20"/>
        <v>0.57787010155304153</v>
      </c>
      <c r="K86">
        <f t="shared" si="20"/>
        <v>1.013773442579845</v>
      </c>
    </row>
    <row r="87" spans="2:27" x14ac:dyDescent="0.25">
      <c r="C87">
        <f>$L$75*C64</f>
        <v>0</v>
      </c>
      <c r="D87">
        <f t="shared" ref="D87:K87" si="21">$L$75*D64</f>
        <v>0</v>
      </c>
      <c r="E87">
        <f t="shared" si="21"/>
        <v>0</v>
      </c>
      <c r="F87">
        <f t="shared" si="21"/>
        <v>0</v>
      </c>
      <c r="G87">
        <f t="shared" si="21"/>
        <v>0</v>
      </c>
      <c r="H87">
        <f t="shared" si="21"/>
        <v>0</v>
      </c>
      <c r="I87">
        <f t="shared" si="21"/>
        <v>0</v>
      </c>
      <c r="J87">
        <f t="shared" si="21"/>
        <v>0</v>
      </c>
      <c r="K87">
        <f t="shared" si="21"/>
        <v>0</v>
      </c>
    </row>
    <row r="88" spans="2:27" x14ac:dyDescent="0.25">
      <c r="C88">
        <f>$L$76*C65</f>
        <v>0</v>
      </c>
      <c r="D88">
        <f t="shared" ref="D88:K88" si="22">$L$76*D65</f>
        <v>0</v>
      </c>
      <c r="E88">
        <f t="shared" si="22"/>
        <v>0</v>
      </c>
      <c r="F88">
        <f t="shared" si="22"/>
        <v>0</v>
      </c>
      <c r="G88">
        <f t="shared" si="22"/>
        <v>0</v>
      </c>
      <c r="H88">
        <f t="shared" si="22"/>
        <v>0</v>
      </c>
      <c r="I88">
        <f t="shared" si="22"/>
        <v>0</v>
      </c>
      <c r="J88">
        <f t="shared" si="22"/>
        <v>0</v>
      </c>
      <c r="K88">
        <f t="shared" si="22"/>
        <v>0</v>
      </c>
    </row>
    <row r="89" spans="2:27" x14ac:dyDescent="0.25">
      <c r="C89">
        <f>$L$77*C66</f>
        <v>0</v>
      </c>
      <c r="D89">
        <f t="shared" ref="D89:K89" si="23">$L$77*D66</f>
        <v>0</v>
      </c>
      <c r="E89">
        <f t="shared" si="23"/>
        <v>0</v>
      </c>
      <c r="F89">
        <f t="shared" si="23"/>
        <v>0</v>
      </c>
      <c r="G89">
        <f t="shared" si="23"/>
        <v>0</v>
      </c>
      <c r="H89">
        <f t="shared" si="23"/>
        <v>0</v>
      </c>
      <c r="I89">
        <f t="shared" si="23"/>
        <v>0</v>
      </c>
      <c r="J89">
        <f t="shared" si="23"/>
        <v>0</v>
      </c>
      <c r="K89">
        <f t="shared" si="23"/>
        <v>0</v>
      </c>
    </row>
    <row r="90" spans="2:27" x14ac:dyDescent="0.25">
      <c r="C90">
        <f>$L$78*C67</f>
        <v>0</v>
      </c>
      <c r="D90">
        <f t="shared" ref="D90:K90" si="24">$L$78*D67</f>
        <v>0</v>
      </c>
      <c r="E90">
        <f t="shared" si="24"/>
        <v>0</v>
      </c>
      <c r="F90">
        <f t="shared" si="24"/>
        <v>0</v>
      </c>
      <c r="G90">
        <f t="shared" si="24"/>
        <v>0</v>
      </c>
      <c r="H90">
        <f t="shared" si="24"/>
        <v>0</v>
      </c>
      <c r="I90">
        <f t="shared" si="24"/>
        <v>0</v>
      </c>
      <c r="J90">
        <f t="shared" si="24"/>
        <v>0</v>
      </c>
      <c r="K90">
        <f t="shared" si="24"/>
        <v>0</v>
      </c>
    </row>
    <row r="91" spans="2:27" x14ac:dyDescent="0.25">
      <c r="B91" t="s">
        <v>43</v>
      </c>
      <c r="C91" s="7">
        <f>SUM(C82:C90)</f>
        <v>0.79868439039938888</v>
      </c>
      <c r="D91" s="7">
        <f t="shared" ref="D91:J91" si="25">SUM(D82:D90)</f>
        <v>0.79868439039938888</v>
      </c>
      <c r="E91" s="7">
        <f t="shared" si="25"/>
        <v>0.79868439039938888</v>
      </c>
      <c r="F91" s="7">
        <f t="shared" si="25"/>
        <v>0.79868439039938888</v>
      </c>
      <c r="G91" s="7">
        <f t="shared" si="25"/>
        <v>0.33942343497483379</v>
      </c>
      <c r="H91" s="7">
        <f t="shared" si="25"/>
        <v>0.14127670558910455</v>
      </c>
      <c r="I91" s="7">
        <f t="shared" si="25"/>
        <v>0.99461361322103203</v>
      </c>
      <c r="J91" s="7">
        <f t="shared" si="25"/>
        <v>0.99461361322103203</v>
      </c>
      <c r="K91" s="7">
        <f>SUM(K82:K90)</f>
        <v>1.1786309931961181</v>
      </c>
      <c r="L91" s="9" t="s">
        <v>44</v>
      </c>
      <c r="M91" s="7">
        <f>C91</f>
        <v>0.79868439039938888</v>
      </c>
      <c r="Q91" s="7"/>
      <c r="R91" s="7"/>
      <c r="S91" s="7"/>
      <c r="T91" s="7"/>
      <c r="U91" s="7"/>
      <c r="V91" s="7"/>
      <c r="W91" s="7"/>
      <c r="X91" s="7"/>
      <c r="Y91" s="7"/>
      <c r="Z91" s="9"/>
      <c r="AA91" s="7"/>
    </row>
    <row r="92" spans="2:27" x14ac:dyDescent="0.25">
      <c r="B92" t="s">
        <v>45</v>
      </c>
      <c r="C92">
        <f>$L$70*C59</f>
        <v>0.39855725879170428</v>
      </c>
      <c r="D92">
        <f>$L$71*D59</f>
        <v>0.26604298166516382</v>
      </c>
      <c r="E92">
        <f>$L$72*E59</f>
        <v>0</v>
      </c>
      <c r="F92">
        <f>$L$73*F59</f>
        <v>0</v>
      </c>
      <c r="G92">
        <f>$L$74*G59</f>
        <v>2.0306037977727513E-3</v>
      </c>
      <c r="H92">
        <f>$L$75*H59</f>
        <v>0</v>
      </c>
      <c r="I92">
        <f>$L$76*I59</f>
        <v>0</v>
      </c>
      <c r="J92">
        <f>$L$77*J59</f>
        <v>0</v>
      </c>
      <c r="K92">
        <f>$L$78*K59</f>
        <v>0</v>
      </c>
      <c r="M92">
        <f>D91</f>
        <v>0.79868439039938888</v>
      </c>
    </row>
    <row r="93" spans="2:27" x14ac:dyDescent="0.25">
      <c r="C93">
        <f t="shared" ref="C93:C100" si="26">$L$70*C60</f>
        <v>0.39855725879170428</v>
      </c>
      <c r="D93">
        <f t="shared" ref="D93:D100" si="27">$L$71*D60</f>
        <v>0.26604298166516382</v>
      </c>
      <c r="E93">
        <f t="shared" ref="E93:E100" si="28">$L$72*E60</f>
        <v>0</v>
      </c>
      <c r="F93">
        <f t="shared" ref="F93:F100" si="29">$L$73*F60</f>
        <v>0</v>
      </c>
      <c r="G93">
        <f t="shared" ref="G93:G100" si="30">$L$74*G60</f>
        <v>2.0306037977727513E-3</v>
      </c>
      <c r="H93">
        <f t="shared" ref="H93:H100" si="31">$L$75*H60</f>
        <v>0</v>
      </c>
      <c r="I93">
        <f t="shared" ref="I93:I100" si="32">$L$76*I60</f>
        <v>0</v>
      </c>
      <c r="J93">
        <f t="shared" ref="J93:J100" si="33">$L$77*J60</f>
        <v>0</v>
      </c>
      <c r="K93">
        <f t="shared" ref="K93:K100" si="34">$L$78*K60</f>
        <v>0</v>
      </c>
      <c r="M93">
        <f>E91</f>
        <v>0.79868439039938888</v>
      </c>
    </row>
    <row r="94" spans="2:27" x14ac:dyDescent="0.25">
      <c r="C94">
        <f t="shared" si="26"/>
        <v>0.39855725879170428</v>
      </c>
      <c r="D94">
        <f t="shared" si="27"/>
        <v>0.26604298166516382</v>
      </c>
      <c r="E94">
        <f t="shared" si="28"/>
        <v>0</v>
      </c>
      <c r="F94">
        <f t="shared" si="29"/>
        <v>0</v>
      </c>
      <c r="G94">
        <f t="shared" si="30"/>
        <v>2.0306037977727513E-3</v>
      </c>
      <c r="H94">
        <f t="shared" si="31"/>
        <v>0</v>
      </c>
      <c r="I94">
        <f t="shared" si="32"/>
        <v>0</v>
      </c>
      <c r="J94">
        <f t="shared" si="33"/>
        <v>0</v>
      </c>
      <c r="K94">
        <f t="shared" si="34"/>
        <v>0</v>
      </c>
      <c r="M94">
        <f>F91</f>
        <v>0.79868439039938888</v>
      </c>
    </row>
    <row r="95" spans="2:27" x14ac:dyDescent="0.25">
      <c r="C95">
        <f t="shared" si="26"/>
        <v>0.39855725879170428</v>
      </c>
      <c r="D95">
        <f t="shared" si="27"/>
        <v>0.26604298166516382</v>
      </c>
      <c r="E95">
        <f t="shared" si="28"/>
        <v>0</v>
      </c>
      <c r="F95">
        <f t="shared" si="29"/>
        <v>0</v>
      </c>
      <c r="G95">
        <f t="shared" si="30"/>
        <v>2.0306037977727513E-3</v>
      </c>
      <c r="H95">
        <f t="shared" si="31"/>
        <v>0</v>
      </c>
      <c r="I95">
        <f t="shared" si="32"/>
        <v>0</v>
      </c>
      <c r="J95">
        <f t="shared" si="33"/>
        <v>0</v>
      </c>
      <c r="K95">
        <f t="shared" si="34"/>
        <v>0</v>
      </c>
      <c r="M95">
        <f>G91</f>
        <v>0.33942343497483379</v>
      </c>
    </row>
    <row r="96" spans="2:27" x14ac:dyDescent="0.25">
      <c r="C96">
        <f t="shared" si="26"/>
        <v>0.15933288479783364</v>
      </c>
      <c r="D96">
        <f t="shared" si="27"/>
        <v>0.10635710381348604</v>
      </c>
      <c r="E96">
        <f t="shared" si="28"/>
        <v>0</v>
      </c>
      <c r="F96">
        <f t="shared" si="29"/>
        <v>0</v>
      </c>
      <c r="G96">
        <f t="shared" si="30"/>
        <v>0.33539975954313195</v>
      </c>
      <c r="H96">
        <f t="shared" si="31"/>
        <v>0</v>
      </c>
      <c r="I96">
        <f t="shared" si="32"/>
        <v>0</v>
      </c>
      <c r="J96">
        <f t="shared" si="33"/>
        <v>0</v>
      </c>
      <c r="K96">
        <f t="shared" si="34"/>
        <v>0</v>
      </c>
      <c r="M96">
        <f>H91</f>
        <v>0.14127670558910455</v>
      </c>
    </row>
    <row r="97" spans="2:27" x14ac:dyDescent="0.25">
      <c r="C97">
        <f t="shared" si="26"/>
        <v>0.4883175633645303</v>
      </c>
      <c r="D97">
        <f t="shared" si="27"/>
        <v>0.32595933881827294</v>
      </c>
      <c r="E97">
        <f t="shared" si="28"/>
        <v>0</v>
      </c>
      <c r="F97">
        <f t="shared" si="29"/>
        <v>0</v>
      </c>
      <c r="G97">
        <f t="shared" si="30"/>
        <v>0.11567091888164704</v>
      </c>
      <c r="H97">
        <f t="shared" si="31"/>
        <v>0</v>
      </c>
      <c r="I97">
        <f t="shared" si="32"/>
        <v>0</v>
      </c>
      <c r="J97">
        <f t="shared" si="33"/>
        <v>0</v>
      </c>
      <c r="K97">
        <f t="shared" si="34"/>
        <v>0</v>
      </c>
      <c r="M97">
        <f>I91</f>
        <v>0.99461361322103203</v>
      </c>
    </row>
    <row r="98" spans="2:27" x14ac:dyDescent="0.25">
      <c r="C98">
        <f t="shared" si="26"/>
        <v>0.42524571162536018</v>
      </c>
      <c r="D98">
        <f t="shared" si="27"/>
        <v>0.28385792647239583</v>
      </c>
      <c r="E98">
        <f t="shared" si="28"/>
        <v>0</v>
      </c>
      <c r="F98">
        <f t="shared" si="29"/>
        <v>0</v>
      </c>
      <c r="G98">
        <f t="shared" si="30"/>
        <v>6.042633044952795E-2</v>
      </c>
      <c r="H98">
        <f t="shared" si="31"/>
        <v>0</v>
      </c>
      <c r="I98">
        <f t="shared" si="32"/>
        <v>0</v>
      </c>
      <c r="J98">
        <f t="shared" si="33"/>
        <v>0</v>
      </c>
      <c r="K98">
        <f t="shared" si="34"/>
        <v>0</v>
      </c>
      <c r="M98">
        <f>J91</f>
        <v>0.99461361322103203</v>
      </c>
    </row>
    <row r="99" spans="2:27" x14ac:dyDescent="0.25">
      <c r="C99">
        <f t="shared" si="26"/>
        <v>0.42524571162536018</v>
      </c>
      <c r="D99">
        <f t="shared" si="27"/>
        <v>0.28385792647239583</v>
      </c>
      <c r="E99">
        <f t="shared" si="28"/>
        <v>0</v>
      </c>
      <c r="F99">
        <f t="shared" si="29"/>
        <v>0</v>
      </c>
      <c r="G99">
        <f t="shared" si="30"/>
        <v>6.042633044952795E-2</v>
      </c>
      <c r="H99">
        <f t="shared" si="31"/>
        <v>0</v>
      </c>
      <c r="I99">
        <f t="shared" si="32"/>
        <v>0</v>
      </c>
      <c r="J99">
        <f t="shared" si="33"/>
        <v>0</v>
      </c>
      <c r="K99">
        <f t="shared" si="34"/>
        <v>0</v>
      </c>
      <c r="M99">
        <f>K91</f>
        <v>1.1786309931961181</v>
      </c>
    </row>
    <row r="100" spans="2:27" x14ac:dyDescent="0.25">
      <c r="C100">
        <f t="shared" si="26"/>
        <v>0.13949396614203266</v>
      </c>
      <c r="D100">
        <f t="shared" si="27"/>
        <v>9.3114326381196572E-2</v>
      </c>
      <c r="E100">
        <f t="shared" si="28"/>
        <v>0</v>
      </c>
      <c r="F100">
        <f t="shared" si="29"/>
        <v>0</v>
      </c>
      <c r="G100">
        <f t="shared" si="30"/>
        <v>0.10981688242489868</v>
      </c>
      <c r="H100">
        <f t="shared" si="31"/>
        <v>0</v>
      </c>
      <c r="I100">
        <f t="shared" si="32"/>
        <v>0</v>
      </c>
      <c r="J100">
        <f t="shared" si="33"/>
        <v>0</v>
      </c>
      <c r="K100">
        <f t="shared" si="34"/>
        <v>0</v>
      </c>
    </row>
    <row r="102" spans="2:27" x14ac:dyDescent="0.25">
      <c r="C102">
        <f>C92/$C$91</f>
        <v>0.49901721328546605</v>
      </c>
      <c r="D102">
        <f>D92/$D$91</f>
        <v>0.33310151652284925</v>
      </c>
      <c r="E102">
        <f>E92/$E$91</f>
        <v>0</v>
      </c>
      <c r="F102">
        <f>F92/$F$91</f>
        <v>0</v>
      </c>
      <c r="G102">
        <f>G92/$G$91</f>
        <v>5.9825091273479937E-3</v>
      </c>
      <c r="H102">
        <f>H92/$H$91</f>
        <v>0</v>
      </c>
      <c r="I102">
        <f>I92/$I$91</f>
        <v>0</v>
      </c>
      <c r="J102">
        <f>J92/$J$91</f>
        <v>0</v>
      </c>
      <c r="K102">
        <f>K92/$K$91</f>
        <v>0</v>
      </c>
      <c r="L102" s="7">
        <f>SUM(C102:K102)</f>
        <v>0.83810123893566324</v>
      </c>
      <c r="M102" s="9" t="s">
        <v>46</v>
      </c>
      <c r="Z102" s="7"/>
      <c r="AA102" s="9"/>
    </row>
    <row r="103" spans="2:27" x14ac:dyDescent="0.25">
      <c r="C103">
        <f t="shared" ref="C103:C110" si="35">C93/$C$91</f>
        <v>0.49901721328546605</v>
      </c>
      <c r="D103">
        <f t="shared" ref="D103:D110" si="36">D93/$D$91</f>
        <v>0.33310151652284925</v>
      </c>
      <c r="E103">
        <f t="shared" ref="E103:E110" si="37">E93/$E$91</f>
        <v>0</v>
      </c>
      <c r="F103">
        <f t="shared" ref="F103:F110" si="38">F93/$F$91</f>
        <v>0</v>
      </c>
      <c r="G103">
        <f t="shared" ref="G103:G110" si="39">G93/$G$91</f>
        <v>5.9825091273479937E-3</v>
      </c>
      <c r="H103">
        <f t="shared" ref="H103:H110" si="40">H93/$H$91</f>
        <v>0</v>
      </c>
      <c r="I103">
        <f t="shared" ref="I103:I110" si="41">I93/$I$91</f>
        <v>0</v>
      </c>
      <c r="J103">
        <f t="shared" ref="J103:J110" si="42">J93/$J$91</f>
        <v>0</v>
      </c>
      <c r="K103">
        <f t="shared" ref="K103:K110" si="43">K93/$K$91</f>
        <v>0</v>
      </c>
      <c r="L103" s="7">
        <f t="shared" ref="L103:L110" si="44">SUM(C103:K103)</f>
        <v>0.83810123893566324</v>
      </c>
      <c r="Z103" s="7"/>
    </row>
    <row r="104" spans="2:27" x14ac:dyDescent="0.25">
      <c r="C104">
        <f t="shared" si="35"/>
        <v>0.49901721328546605</v>
      </c>
      <c r="D104">
        <f t="shared" si="36"/>
        <v>0.33310151652284925</v>
      </c>
      <c r="E104">
        <f t="shared" si="37"/>
        <v>0</v>
      </c>
      <c r="F104">
        <f t="shared" si="38"/>
        <v>0</v>
      </c>
      <c r="G104">
        <f t="shared" si="39"/>
        <v>5.9825091273479937E-3</v>
      </c>
      <c r="H104">
        <f t="shared" si="40"/>
        <v>0</v>
      </c>
      <c r="I104">
        <f t="shared" si="41"/>
        <v>0</v>
      </c>
      <c r="J104">
        <f t="shared" si="42"/>
        <v>0</v>
      </c>
      <c r="K104">
        <f t="shared" si="43"/>
        <v>0</v>
      </c>
      <c r="L104" s="7">
        <f t="shared" si="44"/>
        <v>0.83810123893566324</v>
      </c>
      <c r="Z104" s="7"/>
    </row>
    <row r="105" spans="2:27" x14ac:dyDescent="0.25">
      <c r="C105">
        <f t="shared" si="35"/>
        <v>0.49901721328546605</v>
      </c>
      <c r="D105">
        <f t="shared" si="36"/>
        <v>0.33310151652284925</v>
      </c>
      <c r="E105">
        <f t="shared" si="37"/>
        <v>0</v>
      </c>
      <c r="F105">
        <f t="shared" si="38"/>
        <v>0</v>
      </c>
      <c r="G105">
        <f t="shared" si="39"/>
        <v>5.9825091273479937E-3</v>
      </c>
      <c r="H105">
        <f t="shared" si="40"/>
        <v>0</v>
      </c>
      <c r="I105">
        <f t="shared" si="41"/>
        <v>0</v>
      </c>
      <c r="J105">
        <f t="shared" si="42"/>
        <v>0</v>
      </c>
      <c r="K105">
        <f t="shared" si="43"/>
        <v>0</v>
      </c>
      <c r="L105" s="7">
        <f t="shared" si="44"/>
        <v>0.83810123893566324</v>
      </c>
      <c r="Z105" s="7"/>
    </row>
    <row r="106" spans="2:27" x14ac:dyDescent="0.25">
      <c r="C106">
        <f t="shared" si="35"/>
        <v>0.19949417656473528</v>
      </c>
      <c r="D106">
        <f t="shared" si="36"/>
        <v>0.13316537181889992</v>
      </c>
      <c r="E106">
        <f t="shared" si="37"/>
        <v>0</v>
      </c>
      <c r="F106">
        <f t="shared" si="38"/>
        <v>0</v>
      </c>
      <c r="G106">
        <f t="shared" si="39"/>
        <v>0.98814555797539383</v>
      </c>
      <c r="H106">
        <f t="shared" si="40"/>
        <v>0</v>
      </c>
      <c r="I106">
        <f t="shared" si="41"/>
        <v>0</v>
      </c>
      <c r="J106">
        <f t="shared" si="42"/>
        <v>0</v>
      </c>
      <c r="K106">
        <f t="shared" si="43"/>
        <v>0</v>
      </c>
      <c r="L106" s="7">
        <f t="shared" si="44"/>
        <v>1.3208051063590291</v>
      </c>
      <c r="Z106" s="7"/>
    </row>
    <row r="107" spans="2:27" x14ac:dyDescent="0.25">
      <c r="C107">
        <f t="shared" si="35"/>
        <v>0.6114024128108263</v>
      </c>
      <c r="D107">
        <f t="shared" si="36"/>
        <v>0.40812033230707589</v>
      </c>
      <c r="E107">
        <f t="shared" si="37"/>
        <v>0</v>
      </c>
      <c r="F107">
        <f t="shared" si="38"/>
        <v>0</v>
      </c>
      <c r="G107">
        <f t="shared" si="39"/>
        <v>0.34078648367406733</v>
      </c>
      <c r="H107">
        <f t="shared" si="40"/>
        <v>0</v>
      </c>
      <c r="I107">
        <f t="shared" si="41"/>
        <v>0</v>
      </c>
      <c r="J107">
        <f t="shared" si="42"/>
        <v>0</v>
      </c>
      <c r="K107">
        <f t="shared" si="43"/>
        <v>0</v>
      </c>
      <c r="L107" s="7">
        <f t="shared" si="44"/>
        <v>1.3603092287919696</v>
      </c>
      <c r="Z107" s="7"/>
    </row>
    <row r="108" spans="2:27" x14ac:dyDescent="0.25">
      <c r="C108">
        <f t="shared" si="35"/>
        <v>0.53243273154833093</v>
      </c>
      <c r="D108">
        <f t="shared" si="36"/>
        <v>0.35540687896811191</v>
      </c>
      <c r="E108">
        <f t="shared" si="37"/>
        <v>0</v>
      </c>
      <c r="F108">
        <f t="shared" si="38"/>
        <v>0</v>
      </c>
      <c r="G108">
        <f t="shared" si="39"/>
        <v>0.17802639483042235</v>
      </c>
      <c r="H108">
        <f t="shared" si="40"/>
        <v>0</v>
      </c>
      <c r="I108">
        <f t="shared" si="41"/>
        <v>0</v>
      </c>
      <c r="J108">
        <f t="shared" si="42"/>
        <v>0</v>
      </c>
      <c r="K108">
        <f t="shared" si="43"/>
        <v>0</v>
      </c>
      <c r="L108" s="7">
        <f t="shared" si="44"/>
        <v>1.0658660053468652</v>
      </c>
      <c r="Z108" s="7"/>
    </row>
    <row r="109" spans="2:27" x14ac:dyDescent="0.25">
      <c r="C109">
        <f t="shared" si="35"/>
        <v>0.53243273154833093</v>
      </c>
      <c r="D109">
        <f t="shared" si="36"/>
        <v>0.35540687896811191</v>
      </c>
      <c r="E109">
        <f t="shared" si="37"/>
        <v>0</v>
      </c>
      <c r="F109">
        <f t="shared" si="38"/>
        <v>0</v>
      </c>
      <c r="G109">
        <f t="shared" si="39"/>
        <v>0.17802639483042235</v>
      </c>
      <c r="H109">
        <f t="shared" si="40"/>
        <v>0</v>
      </c>
      <c r="I109">
        <f t="shared" si="41"/>
        <v>0</v>
      </c>
      <c r="J109">
        <f t="shared" si="42"/>
        <v>0</v>
      </c>
      <c r="K109">
        <f t="shared" si="43"/>
        <v>0</v>
      </c>
      <c r="L109" s="7">
        <f t="shared" si="44"/>
        <v>1.0658660053468652</v>
      </c>
      <c r="Z109" s="7"/>
    </row>
    <row r="110" spans="2:27" x14ac:dyDescent="0.25">
      <c r="C110">
        <f t="shared" si="35"/>
        <v>0.17465467939379348</v>
      </c>
      <c r="D110">
        <f t="shared" si="36"/>
        <v>0.11658463280424695</v>
      </c>
      <c r="E110">
        <f t="shared" si="37"/>
        <v>0</v>
      </c>
      <c r="F110">
        <f t="shared" si="38"/>
        <v>0</v>
      </c>
      <c r="G110">
        <f t="shared" si="39"/>
        <v>0.32353948227835516</v>
      </c>
      <c r="H110">
        <f t="shared" si="40"/>
        <v>0</v>
      </c>
      <c r="I110">
        <f t="shared" si="41"/>
        <v>0</v>
      </c>
      <c r="J110">
        <f t="shared" si="42"/>
        <v>0</v>
      </c>
      <c r="K110">
        <f t="shared" si="43"/>
        <v>0</v>
      </c>
      <c r="L110" s="7">
        <f t="shared" si="44"/>
        <v>0.61477879447639561</v>
      </c>
      <c r="Z110" s="7"/>
    </row>
    <row r="112" spans="2:27" x14ac:dyDescent="0.25">
      <c r="B112" t="s">
        <v>49</v>
      </c>
    </row>
    <row r="113" spans="2:7" x14ac:dyDescent="0.25">
      <c r="B113">
        <f>J43*(1-LN(M91)-L102)</f>
        <v>0.41019881930035312</v>
      </c>
    </row>
    <row r="114" spans="2:7" x14ac:dyDescent="0.25">
      <c r="B114">
        <f t="shared" ref="B114:B121" si="45">J44*(1-LN(M92)-L103)</f>
        <v>0.27381389889383484</v>
      </c>
    </row>
    <row r="115" spans="2:7" x14ac:dyDescent="0.25">
      <c r="B115">
        <f t="shared" si="45"/>
        <v>0.13742897848731664</v>
      </c>
    </row>
    <row r="116" spans="2:7" x14ac:dyDescent="0.25">
      <c r="B116">
        <f t="shared" si="45"/>
        <v>0</v>
      </c>
    </row>
    <row r="117" spans="2:7" x14ac:dyDescent="0.25">
      <c r="B117">
        <f t="shared" si="45"/>
        <v>0.67818577361434718</v>
      </c>
    </row>
    <row r="118" spans="2:7" x14ac:dyDescent="0.25">
      <c r="B118">
        <f t="shared" si="45"/>
        <v>2.6665318053010703</v>
      </c>
    </row>
    <row r="119" spans="2:7" x14ac:dyDescent="0.25">
      <c r="B119">
        <f t="shared" si="45"/>
        <v>-7.5551092074209361E-2</v>
      </c>
    </row>
    <row r="120" spans="2:7" x14ac:dyDescent="0.25">
      <c r="B120">
        <f t="shared" si="45"/>
        <v>-5.4225065523930339E-2</v>
      </c>
    </row>
    <row r="121" spans="2:7" x14ac:dyDescent="0.25">
      <c r="B121">
        <f t="shared" si="45"/>
        <v>0.54247295123480688</v>
      </c>
    </row>
    <row r="128" spans="2:7" x14ac:dyDescent="0.25">
      <c r="B128" t="s">
        <v>29</v>
      </c>
      <c r="C128">
        <f>1-C55+LN(C55)-5*C54*(1-C57/C56+LN(C57/C56))</f>
        <v>0.82469337984823998</v>
      </c>
      <c r="D128">
        <f>1-D55+LN(D55)-5*D54*(1-D57/D56+LN(D57/D56))</f>
        <v>5.3722367688264695E-2</v>
      </c>
      <c r="E128">
        <f>1-E55+LN(E55)-5*E54*(1-E57/E56+LN(E57/E56))</f>
        <v>-0.14323489000334727</v>
      </c>
      <c r="F128">
        <f>1-F55+LN(F55)-5*F54*(1-F57/F56+LN(F57/F56))</f>
        <v>0.41716071993199944</v>
      </c>
      <c r="G128">
        <f>1-G55+LN(G55)-5*G54*(1-G57/G56+LN(G57/G56))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Mist</vt:lpstr>
      <vt:lpstr>Gly</vt:lpstr>
      <vt:lpstr>Acet</vt:lpstr>
      <vt:lpstr>Solk</vt:lpstr>
      <vt:lpstr>Wat</vt:lpstr>
      <vt:lpstr>Eth</vt:lpstr>
    </vt:vector>
  </TitlesOfParts>
  <Company>UPorto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Leandro Aguiar</dc:creator>
  <cp:lastModifiedBy>Leandro Aguiar</cp:lastModifiedBy>
  <dcterms:created xsi:type="dcterms:W3CDTF">2024-02-20T13:25:28Z</dcterms:created>
  <dcterms:modified xsi:type="dcterms:W3CDTF">2024-02-20T17:44:59Z</dcterms:modified>
</cp:coreProperties>
</file>