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20115" windowHeight="7995" activeTab="0"/>
  </bookViews>
  <sheets>
    <sheet name="Organizações Sociais" sheetId="1" r:id="rId1"/>
    <sheet name="SECult-SP" sheetId="2" state="hidden" r:id="rId2"/>
    <sheet name="Gráficos" sheetId="3" r:id="rId3"/>
    <sheet name="Aditamentos" sheetId="4" r:id="rId4"/>
    <sheet name="Artigo_Consolidação" sheetId="5" r:id="rId5"/>
    <sheet name="Rascunho" sheetId="6" state="hidden" r:id="rId6"/>
    <sheet name="Guri" sheetId="7" state="hidden" r:id="rId7"/>
    <sheet name="Plan6" sheetId="8" state="hidden" r:id="rId8"/>
  </sheets>
  <definedNames>
    <definedName name="_xlnm._FilterDatabase" localSheetId="3" hidden="1">'Aditamentos'!$C$7:$W$60</definedName>
    <definedName name="_xlnm._FilterDatabase" localSheetId="4" hidden="1">'Artigo_Consolidação'!$C$7:$AK$62</definedName>
  </definedNames>
  <calcPr fullCalcOnLoad="1"/>
</workbook>
</file>

<file path=xl/sharedStrings.xml><?xml version="1.0" encoding="utf-8"?>
<sst xmlns="http://schemas.openxmlformats.org/spreadsheetml/2006/main" count="3878" uniqueCount="1233">
  <si>
    <t>Site</t>
  </si>
  <si>
    <t>http://www.mcb.org.br</t>
  </si>
  <si>
    <t>Número</t>
  </si>
  <si>
    <t>CNPJ</t>
  </si>
  <si>
    <t xml:space="preserve">50.590.215/0001-88 </t>
  </si>
  <si>
    <t>69.093.805/0001-23</t>
  </si>
  <si>
    <t>06.196.001/0001-30</t>
  </si>
  <si>
    <t>http://www.apaacultural.org.br/</t>
  </si>
  <si>
    <t>http://www.projetoguri.com.br/</t>
  </si>
  <si>
    <t>http://www.pinacoteca.org.br/</t>
  </si>
  <si>
    <t>96.290.846/0001-82</t>
  </si>
  <si>
    <t>02.892.357/0001-57</t>
  </si>
  <si>
    <t>http://www.osesp.art.br/</t>
  </si>
  <si>
    <t>http://www.conservatoriodetatui.org.br/</t>
  </si>
  <si>
    <t>http://www.pacodasartes.org.br/</t>
  </si>
  <si>
    <t>http://www.museuartesacra.org.br/</t>
  </si>
  <si>
    <t>http://www.cataventocultural.org.br/</t>
  </si>
  <si>
    <t>http://www.assaoc.org.br/</t>
  </si>
  <si>
    <t>DADOS DA ORGANIZAÇÃO</t>
  </si>
  <si>
    <t>Endereço</t>
  </si>
  <si>
    <t>Telefone</t>
  </si>
  <si>
    <t>http://www.acamportinari.org/</t>
  </si>
  <si>
    <t>http://www.museuafrobrasil.org.br/</t>
  </si>
  <si>
    <t>http://www.museudocafe.com.br/</t>
  </si>
  <si>
    <t>http://spescoladeteatro.org.br/</t>
  </si>
  <si>
    <t>http://www.saopaulocompanhiadedanca.art.br/</t>
  </si>
  <si>
    <t>http://www.museudofutebol.org.br/</t>
  </si>
  <si>
    <t>http://www.poiesis.org.br/</t>
  </si>
  <si>
    <t>http://www.spleituras.org.br/</t>
  </si>
  <si>
    <t>Avenida Brigadeiro Faria Lima</t>
  </si>
  <si>
    <t>CEP</t>
  </si>
  <si>
    <t>Bairro</t>
  </si>
  <si>
    <t>Jardim Paulistano</t>
  </si>
  <si>
    <t>01452-000</t>
  </si>
  <si>
    <t>Avenida Cásper Líbero</t>
  </si>
  <si>
    <t>República</t>
  </si>
  <si>
    <t>01033-000</t>
  </si>
  <si>
    <t>Avenida Francisco Matarazzo</t>
  </si>
  <si>
    <t>05001-000</t>
  </si>
  <si>
    <t>Barra Funda</t>
  </si>
  <si>
    <t>Rua Tomás Carvalhal</t>
  </si>
  <si>
    <t>Vila Mariana</t>
  </si>
  <si>
    <t>04006-000</t>
  </si>
  <si>
    <t>01218-020</t>
  </si>
  <si>
    <t>Praça Júlio Prestes</t>
  </si>
  <si>
    <t>Santa Cecília</t>
  </si>
  <si>
    <t>Praça da Luz</t>
  </si>
  <si>
    <t>Bom Retiro</t>
  </si>
  <si>
    <t>01120-010</t>
  </si>
  <si>
    <t>Situação</t>
  </si>
  <si>
    <t>Ativa</t>
  </si>
  <si>
    <t>Inativa</t>
  </si>
  <si>
    <t>Cidade</t>
  </si>
  <si>
    <t>Estado</t>
  </si>
  <si>
    <t>SP</t>
  </si>
  <si>
    <t>São Paulo</t>
  </si>
  <si>
    <t>Tatuí</t>
  </si>
  <si>
    <t>Rua São Bento</t>
  </si>
  <si>
    <t>Centro</t>
  </si>
  <si>
    <t>18270-820</t>
  </si>
  <si>
    <t>Avenida Tiradentes</t>
  </si>
  <si>
    <t>01102-000</t>
  </si>
  <si>
    <t>08.698.186/0001-06</t>
  </si>
  <si>
    <t>01.891.025/0001-95</t>
  </si>
  <si>
    <t>Praça Cívica Ulisses Guimarães</t>
  </si>
  <si>
    <t>s/nº</t>
  </si>
  <si>
    <t>Parque Dom Pedro II</t>
  </si>
  <si>
    <t>03003-060</t>
  </si>
  <si>
    <t>01.845.656/0001-78</t>
  </si>
  <si>
    <t>Rua Floriano Peixoto</t>
  </si>
  <si>
    <t>14340-000</t>
  </si>
  <si>
    <t>Brodowski</t>
  </si>
  <si>
    <t>Largo General Osório</t>
  </si>
  <si>
    <t>01213-010</t>
  </si>
  <si>
    <t>10.462.524/0001-58</t>
  </si>
  <si>
    <t>Avenida Pedro Álvares Cabral</t>
  </si>
  <si>
    <t>Parque Ibirapuera</t>
  </si>
  <si>
    <t>04094-050</t>
  </si>
  <si>
    <t>07.258.863/0001-02</t>
  </si>
  <si>
    <t>Rua Quinze de Novembro</t>
  </si>
  <si>
    <t>11010-151</t>
  </si>
  <si>
    <t>Santos</t>
  </si>
  <si>
    <t>11.416.041/0001-80</t>
  </si>
  <si>
    <t>Avenida Rangel Pestana</t>
  </si>
  <si>
    <t>Brás</t>
  </si>
  <si>
    <t>03001-000</t>
  </si>
  <si>
    <t>07.495.643/0001-00</t>
  </si>
  <si>
    <t>50.780.931/0001-28</t>
  </si>
  <si>
    <t>Avenida Europa</t>
  </si>
  <si>
    <t>01449-000</t>
  </si>
  <si>
    <t>Pinheiros</t>
  </si>
  <si>
    <t>2117-4777</t>
  </si>
  <si>
    <t>71.929.889/0001-34</t>
  </si>
  <si>
    <t>67.848.994/0001-71</t>
  </si>
  <si>
    <t>02.634.914/0001-30</t>
  </si>
  <si>
    <t>11.035.916/0001-01</t>
  </si>
  <si>
    <t>01123-001</t>
  </si>
  <si>
    <t>Rua Três Rios</t>
  </si>
  <si>
    <t>10.233.223/0001-52</t>
  </si>
  <si>
    <t>Praça Charles Miller</t>
  </si>
  <si>
    <t>Pacaembu</t>
  </si>
  <si>
    <t>01234-900</t>
  </si>
  <si>
    <t>00.894.851/0001-25</t>
  </si>
  <si>
    <t>Rua Lubavitch</t>
  </si>
  <si>
    <t>01123-010</t>
  </si>
  <si>
    <t>sem bairro</t>
  </si>
  <si>
    <t>Rua da Consolação</t>
  </si>
  <si>
    <t>Consolação</t>
  </si>
  <si>
    <t>01301-100</t>
  </si>
  <si>
    <t>12.480.948/0001-70</t>
  </si>
  <si>
    <t>Nome</t>
  </si>
  <si>
    <t>Isa Maria Stamato de Castro</t>
  </si>
  <si>
    <t>Executivo</t>
  </si>
  <si>
    <t>Diretor(a)</t>
  </si>
  <si>
    <t>Mario Masetti</t>
  </si>
  <si>
    <t>Artístico</t>
  </si>
  <si>
    <t>Alessandra Fernandez Alves da Costa</t>
  </si>
  <si>
    <t>Carlos Henrique Freitas de Oliveira</t>
  </si>
  <si>
    <t>Financeiro</t>
  </si>
  <si>
    <t>Ana Maria Wilheim</t>
  </si>
  <si>
    <t>Livio Antonio Giosa</t>
  </si>
  <si>
    <t>Silvio Marcondes de Castro</t>
  </si>
  <si>
    <t>Antonio Teixeira de Macedo Neto</t>
  </si>
  <si>
    <t>Marcelo de Oliveira Lopes</t>
  </si>
  <si>
    <t>Fernando Henrique Cardoso</t>
  </si>
  <si>
    <t>Conselheiro(a)</t>
  </si>
  <si>
    <t>Pedro Moreira Salles</t>
  </si>
  <si>
    <t>Miguel Martin Gutierrez Filho</t>
  </si>
  <si>
    <t>Marcelo Mattos Araujo</t>
  </si>
  <si>
    <t>Arthur Nestrovski</t>
  </si>
  <si>
    <t xml:space="preserve">Henrique Autran Dourado </t>
  </si>
  <si>
    <t>Dalmo Magno Defenso</t>
  </si>
  <si>
    <t>Cristiano Guimarães Camargo</t>
  </si>
  <si>
    <t>Renata Cunha Bueno Mellão</t>
  </si>
  <si>
    <t>Marta Villares Ribeiro Matta</t>
  </si>
  <si>
    <t>Ana Helena Curti</t>
  </si>
  <si>
    <t>da OS</t>
  </si>
  <si>
    <t>André Sturm</t>
  </si>
  <si>
    <t>Jacques Kann</t>
  </si>
  <si>
    <t>Mariangela de Vasconcellos Marino</t>
  </si>
  <si>
    <t>Maria Thereza de Almeida McNair</t>
  </si>
  <si>
    <t>Planejamento e Gestão</t>
  </si>
  <si>
    <t>José Roberto Marcellino dos Santos</t>
  </si>
  <si>
    <t>Sebastião Alberto Lima</t>
  </si>
  <si>
    <t>Presidente</t>
  </si>
  <si>
    <t>Angelica Policeno Fabbri</t>
  </si>
  <si>
    <t>Luiz Antonio Bergamo</t>
  </si>
  <si>
    <t>Cornélio Lins Ridel</t>
  </si>
  <si>
    <t>Administrativo</t>
  </si>
  <si>
    <t>Rogério Italo Marquez</t>
  </si>
  <si>
    <t>Luiz Marcos Suplicy Hafers</t>
  </si>
  <si>
    <t>Plínio Silveira Correa</t>
  </si>
  <si>
    <t>Clóvis de Barros Carvalho</t>
  </si>
  <si>
    <t>Clara de Assunção Azevedo</t>
  </si>
  <si>
    <t>Administrativo-Financeiro</t>
  </si>
  <si>
    <t>João Teixeira de Almeida Junior</t>
  </si>
  <si>
    <t>Caio Luiz de Carvalho</t>
  </si>
  <si>
    <t>Rosane Ghedin</t>
  </si>
  <si>
    <t>Honorífica</t>
  </si>
  <si>
    <t>Maria Assumpção Amstalden</t>
  </si>
  <si>
    <t>Giuseppina Raineri</t>
  </si>
  <si>
    <t>Curador</t>
  </si>
  <si>
    <t>Emanoel Araujo</t>
  </si>
  <si>
    <t>Luiz Henrique Marcon Neves</t>
  </si>
  <si>
    <t>Francisco Vidal Luna</t>
  </si>
  <si>
    <t>Inês Vieira Bogéa</t>
  </si>
  <si>
    <t>Artística</t>
  </si>
  <si>
    <t>Iracity Cardoso</t>
  </si>
  <si>
    <t>José Fernando Perez</t>
  </si>
  <si>
    <t>Ivam Cabral</t>
  </si>
  <si>
    <t>Comunicação e Ideias</t>
  </si>
  <si>
    <t>Erika Alexandra Riedel</t>
  </si>
  <si>
    <t>Marino Lobello</t>
  </si>
  <si>
    <t>Lia Rosenberg</t>
  </si>
  <si>
    <t>Armando Antogini</t>
  </si>
  <si>
    <t>Sergio Silva de Freitas</t>
  </si>
  <si>
    <t>Berenice Maria Giannella</t>
  </si>
  <si>
    <t>Danielle Fabian Fiabane</t>
  </si>
  <si>
    <t>Elca Rubinstein</t>
  </si>
  <si>
    <t>Gabriel Whitaker</t>
  </si>
  <si>
    <t>Joaquim Silveira</t>
  </si>
  <si>
    <t>Renata Truzzi de Souza</t>
  </si>
  <si>
    <t>Sinoel Batista</t>
  </si>
  <si>
    <t>Alberto Goldman</t>
  </si>
  <si>
    <t>Darrin Coleman Milling</t>
  </si>
  <si>
    <t>Fábio Colletti Barbosa</t>
  </si>
  <si>
    <t>Horacio Lafer Piva</t>
  </si>
  <si>
    <t>José Carlos Dias</t>
  </si>
  <si>
    <t>Lilia Moritz Schwarcz</t>
  </si>
  <si>
    <t>Manoel Corrêa Do Lago</t>
  </si>
  <si>
    <t>Rubens Antonio Barbosa</t>
  </si>
  <si>
    <t>Vice-Presidente</t>
  </si>
  <si>
    <t xml:space="preserve">Nilo Marcos Mingroni Cecco </t>
  </si>
  <si>
    <t xml:space="preserve">Julio Landmann </t>
  </si>
  <si>
    <t>Ana Carmen Rivaben Longobardi</t>
  </si>
  <si>
    <t xml:space="preserve">Carlos Wendel de Magalhães </t>
  </si>
  <si>
    <t xml:space="preserve">Denise Aguiar Álvarez </t>
  </si>
  <si>
    <t xml:space="preserve">Isaac Aarão Pereira da Silva </t>
  </si>
  <si>
    <t>José Olympio Pereira</t>
  </si>
  <si>
    <t>Maria Luisa Aranha Melaragno</t>
  </si>
  <si>
    <t>Pedro Bohomoletz Dallari</t>
  </si>
  <si>
    <t>Pedro Paulo Filgueiras Barbosa</t>
  </si>
  <si>
    <t>Sérgio Fingermann</t>
  </si>
  <si>
    <t>Tais Gasparian</t>
  </si>
  <si>
    <t>CONSELHO DE ADMINISTRAÇÃO</t>
  </si>
  <si>
    <t>Alcely Aparecida Araújo</t>
  </si>
  <si>
    <t>Alexandre Spadafora</t>
  </si>
  <si>
    <t xml:space="preserve">Cimira Cameron </t>
  </si>
  <si>
    <t>Edson Luiz Tambelli</t>
  </si>
  <si>
    <t>Jorge Rizek</t>
  </si>
  <si>
    <t>José Everaldo de Souza</t>
  </si>
  <si>
    <t>Marcos Pupo</t>
  </si>
  <si>
    <t>Mauro Tomazela</t>
  </si>
  <si>
    <t>Raquel Cintra Fayad</t>
  </si>
  <si>
    <t>Marcos Cartum</t>
  </si>
  <si>
    <t>Auresnede Pires Stephan</t>
  </si>
  <si>
    <t>Benedicto Porto Neto</t>
  </si>
  <si>
    <t>Jaine da Silva</t>
  </si>
  <si>
    <t>Júlio Abe Wakahara</t>
  </si>
  <si>
    <t>Vasco Caldeira</t>
  </si>
  <si>
    <t>Padre Armênio Rodrigues Nogueira</t>
  </si>
  <si>
    <t>Carolina de Nápoli</t>
  </si>
  <si>
    <t xml:space="preserve">Cônego Celso Pedro da Silva </t>
  </si>
  <si>
    <t>Ricardo I. Ohtake</t>
  </si>
  <si>
    <t>Marcos Mendonça</t>
  </si>
  <si>
    <t>Tito Enrique da Silva Neto</t>
  </si>
  <si>
    <t>Roberto Crissiúma Mesquita</t>
  </si>
  <si>
    <t>Ary Casagrande Filho</t>
  </si>
  <si>
    <t>José Carlos de Barros</t>
  </si>
  <si>
    <t>José Oswaldo Santos</t>
  </si>
  <si>
    <t>Dom Joaquim Justino Carreira</t>
  </si>
  <si>
    <t>Padre José João da Silva</t>
  </si>
  <si>
    <t>Benedito Lima de Toledo</t>
  </si>
  <si>
    <t xml:space="preserve">Luiz Arena </t>
  </si>
  <si>
    <t>Monsenhor Tarcísio Justino Loro</t>
  </si>
  <si>
    <t>Rosimeire dos Santos</t>
  </si>
  <si>
    <t>Rosameyre Morando </t>
  </si>
  <si>
    <t xml:space="preserve">Souvenir Cardoso Piovani </t>
  </si>
  <si>
    <t>Sônia Tereza Lança Bento</t>
  </si>
  <si>
    <t>Sílvia Helena Cereja Terra</t>
  </si>
  <si>
    <t>Carmo Eurípedes Terra Barretto</t>
  </si>
  <si>
    <t>Sérgio Roberto Urbano</t>
  </si>
  <si>
    <t>Fabiana Cristina De Assis Soriani</t>
  </si>
  <si>
    <t xml:space="preserve">Américo Sato </t>
  </si>
  <si>
    <t>Edivaldo Barrancos</t>
  </si>
  <si>
    <t>Michael Robert August Timm</t>
  </si>
  <si>
    <t>Edemir Pinto</t>
  </si>
  <si>
    <t xml:space="preserve">Guilherme Braga Abreu Pires Filho </t>
  </si>
  <si>
    <t xml:space="preserve">Fabio Coser Teixeira </t>
  </si>
  <si>
    <t>João Antônio Lian</t>
  </si>
  <si>
    <t>Gilson Ximenes</t>
  </si>
  <si>
    <t>Carlos Alberto Paulino da Costa</t>
  </si>
  <si>
    <t xml:space="preserve">Eduardo Carvalhaes Jr. </t>
  </si>
  <si>
    <t>Naoya Miyakawa</t>
  </si>
  <si>
    <t>Carlos Henrique Jorge Brando</t>
  </si>
  <si>
    <t>Nathan Herszkowicz</t>
  </si>
  <si>
    <t>Jair Coser</t>
  </si>
  <si>
    <t xml:space="preserve">Paulo Fernando Campbell Franco </t>
  </si>
  <si>
    <t>Cristiana Conceição Santos</t>
  </si>
  <si>
    <t>Miriam Nunes</t>
  </si>
  <si>
    <t>Mary Macedo De Camargo Neves Lafer</t>
  </si>
  <si>
    <t>Pedro Falabella Tavares De Lima</t>
  </si>
  <si>
    <t>César Tadeu Carloni</t>
  </si>
  <si>
    <t>Fernanda Bueno De Almeida Prado</t>
  </si>
  <si>
    <t>Latif Abrão Junior</t>
  </si>
  <si>
    <t>Manuel Da Costa Pinto</t>
  </si>
  <si>
    <t>Angela Coelho Aranha</t>
  </si>
  <si>
    <t>Moises Pinsky</t>
  </si>
  <si>
    <t>Ary de Rezende</t>
  </si>
  <si>
    <t>Hubert Alquéres</t>
  </si>
  <si>
    <t>José Henrique Reis Lobo</t>
  </si>
  <si>
    <t>Juliana Ribeiro da Silva Bevilacqua</t>
  </si>
  <si>
    <t>Manuelito Pereira Magalhães Jr.</t>
  </si>
  <si>
    <t>Maria Adelaide Amaral</t>
  </si>
  <si>
    <t>Maurício Fernando Pestana</t>
  </si>
  <si>
    <t>Miriam Ribeiro</t>
  </si>
  <si>
    <t>Oswaldo de Camargo</t>
  </si>
  <si>
    <t>Samuel Kerr</t>
  </si>
  <si>
    <t>Maria do Carmo Abreu Sodré Mineiro</t>
  </si>
  <si>
    <t>Jorj Petru Kalman</t>
  </si>
  <si>
    <t xml:space="preserve">João Roberto Vieira da Costa </t>
  </si>
  <si>
    <t>Lygia da Veiga Pereira Carramaschi</t>
  </si>
  <si>
    <t>Marcos de Barros Cruz</t>
  </si>
  <si>
    <t xml:space="preserve">Henri Philippe Reichstul </t>
  </si>
  <si>
    <t xml:space="preserve">Ricardo Campos Caiuby Ariani </t>
  </si>
  <si>
    <t xml:space="preserve">Ricardo Cavalieri Guimarães </t>
  </si>
  <si>
    <t xml:space="preserve">Walter Appel </t>
  </si>
  <si>
    <t>Samuel Medeiros Kavalerski</t>
  </si>
  <si>
    <t>Milton Coatti</t>
  </si>
  <si>
    <t>Rodolfo Villela Marino</t>
  </si>
  <si>
    <t>Rachel Rocha</t>
  </si>
  <si>
    <t>Angela Coelho da Fonseca</t>
  </si>
  <si>
    <t>Contardo Calligaris</t>
  </si>
  <si>
    <t xml:space="preserve">Cléo De Páris </t>
  </si>
  <si>
    <t>Lauro César Muniz</t>
  </si>
  <si>
    <t>Leandro Knopfholz</t>
  </si>
  <si>
    <t>Malu Montoro</t>
  </si>
  <si>
    <t>Samuel Leon</t>
  </si>
  <si>
    <t>Sérgio Campanelli</t>
  </si>
  <si>
    <t>Vilma Eid</t>
  </si>
  <si>
    <t>Arnaldo Spindel</t>
  </si>
  <si>
    <t>João Conde</t>
  </si>
  <si>
    <t>Ana Lanna</t>
  </si>
  <si>
    <t>Antonio Dimas</t>
  </si>
  <si>
    <t>Maria Eugênia Malagodi</t>
  </si>
  <si>
    <t>Mário César Martins de Camargo</t>
  </si>
  <si>
    <t xml:space="preserve">Marisa Barros de Moura </t>
  </si>
  <si>
    <t>Ottaviano Carlo De Fiore</t>
  </si>
  <si>
    <t>Pedro Bandeira</t>
  </si>
  <si>
    <t>Ronaldo Bianchi</t>
  </si>
  <si>
    <t>Rodrigo Lacerda</t>
  </si>
  <si>
    <t>Ruth Rocha</t>
  </si>
  <si>
    <t>(11) 3882 8080</t>
  </si>
  <si>
    <t>(11) 3874 3355</t>
  </si>
  <si>
    <t>(11) 3312-2900</t>
  </si>
  <si>
    <t>(11) 33679500</t>
  </si>
  <si>
    <t>(11) 3324-1000</t>
  </si>
  <si>
    <t>(15) 3205-8444</t>
  </si>
  <si>
    <t>(11) 3032-3727</t>
  </si>
  <si>
    <t>(11) 5627-5393 </t>
  </si>
  <si>
    <t>(11) 3315-0051</t>
  </si>
  <si>
    <t>(16) 3664-6644</t>
  </si>
  <si>
    <t>(13) 32131750</t>
  </si>
  <si>
    <t>(11) 4096-9900</t>
  </si>
  <si>
    <t>(11) 3664-3848</t>
  </si>
  <si>
    <t>(11) 3585-9888</t>
  </si>
  <si>
    <t>(11) 3320-8900</t>
  </si>
  <si>
    <t>(11) 3224-1380</t>
  </si>
  <si>
    <t>(11) 22927988</t>
  </si>
  <si>
    <t>(11) 31555444</t>
  </si>
  <si>
    <t>390 - 6º andar - cj. 610</t>
  </si>
  <si>
    <t>s/nº - Palácio das Indústrias</t>
  </si>
  <si>
    <t>1681 - cj. 93/94</t>
  </si>
  <si>
    <t>DIRETORIA</t>
  </si>
  <si>
    <t xml:space="preserve"> C.FISCAL</t>
  </si>
  <si>
    <t xml:space="preserve">Soninha Francine </t>
  </si>
  <si>
    <t>Maristela Mafei</t>
  </si>
  <si>
    <t>Vicente de Freitas</t>
  </si>
  <si>
    <t>1APAA</t>
  </si>
  <si>
    <t>2GURI</t>
  </si>
  <si>
    <t xml:space="preserve">José Abramovicz </t>
  </si>
  <si>
    <t>Durval Borges Morais</t>
  </si>
  <si>
    <t>Joaquim José de Camargo Engler</t>
  </si>
  <si>
    <t>Francesco Pietro Juliano</t>
  </si>
  <si>
    <t>Marcos Pereira Osaki</t>
  </si>
  <si>
    <t>Paula Raccanello Storto</t>
  </si>
  <si>
    <t>Eneas De Oliveira Matos</t>
  </si>
  <si>
    <t>Hermes De Assis Vitali</t>
  </si>
  <si>
    <t>C.NOTÓRIO SABER</t>
  </si>
  <si>
    <t>Ana Lúcia Botelho de Andrade Santini</t>
  </si>
  <si>
    <t>André Freitas</t>
  </si>
  <si>
    <t>Francisco Graziano Neto</t>
  </si>
  <si>
    <t>João de Almeida Sampaio Filho</t>
  </si>
  <si>
    <t>João Paulo Tavares Papa</t>
  </si>
  <si>
    <t>José Cassiano Gomes dos Reis Júnior</t>
  </si>
  <si>
    <t>Ruy Barreto</t>
  </si>
  <si>
    <t>Maria Sylvia Macchione Saes</t>
  </si>
  <si>
    <t>Toru Iwasaki</t>
  </si>
  <si>
    <t>Luzia Sueli Adami</t>
  </si>
  <si>
    <t>Irineu Moys Júnior</t>
  </si>
  <si>
    <t>Natal Angelo Rufato</t>
  </si>
  <si>
    <t>João Carlos Saia (suplente)</t>
  </si>
  <si>
    <t>C.ORT.CULTURAL</t>
  </si>
  <si>
    <t>Maria Ruth Amaral de Sampaio</t>
  </si>
  <si>
    <t>Carlos Alberto Cerqueira Lemos</t>
  </si>
  <si>
    <t>Cristiana Nunes Galvão de Barros Barreto</t>
  </si>
  <si>
    <t>Douglas Canjani de Araújo</t>
  </si>
  <si>
    <t>Francisco Inácio Scaramelli Homem de Melo</t>
  </si>
  <si>
    <t>Heloisa Maria Silveira Barbuy</t>
  </si>
  <si>
    <t>Osvaldo Roberto Nieto</t>
  </si>
  <si>
    <t>Manoel Andrade Rebello Neto</t>
  </si>
  <si>
    <t xml:space="preserve">Silvio Barbosa Bentes </t>
  </si>
  <si>
    <t>C.ORT.CULT.PINA</t>
  </si>
  <si>
    <t>Ana Maria Belluzzo</t>
  </si>
  <si>
    <t>Marilucia Botallo</t>
  </si>
  <si>
    <t>Paulo Portella Filho</t>
  </si>
  <si>
    <t>Regina Silveira</t>
  </si>
  <si>
    <t>Ruth Sprung Tarasantchi</t>
  </si>
  <si>
    <t>Lauro Ávila Pereira</t>
  </si>
  <si>
    <t>Luis Francisco da Silva Carvalho Filho</t>
  </si>
  <si>
    <t>Maurice Politi</t>
  </si>
  <si>
    <t>Paulo Abrão Pires Júnior</t>
  </si>
  <si>
    <t>Paulo Sergio de Moraes Sarmento Pinheiro</t>
  </si>
  <si>
    <t>Ricardo Augusto Yamasaki</t>
  </si>
  <si>
    <t>Vera Regina Rotta</t>
  </si>
  <si>
    <t xml:space="preserve">Janio Francisco Ferrugem Gomes </t>
  </si>
  <si>
    <t xml:space="preserve">Mario Antonio Thomazi </t>
  </si>
  <si>
    <t>Miguel Sampol Pou</t>
  </si>
  <si>
    <t>C.ORT.CULT.M.REST</t>
  </si>
  <si>
    <t>CONSELHO CONSULTIVO</t>
  </si>
  <si>
    <t>Bolívar Lamounier</t>
  </si>
  <si>
    <t>Carlos Vogt</t>
  </si>
  <si>
    <t>Daniel Feffer</t>
  </si>
  <si>
    <t>Eliana Cardoso</t>
  </si>
  <si>
    <t>Luiz Roberto Ortiz Nascimento</t>
  </si>
  <si>
    <t>Luiz Schwarcz</t>
  </si>
  <si>
    <t>Maria Bonomi</t>
  </si>
  <si>
    <t>Ricardo Tacuchian</t>
  </si>
  <si>
    <t>Stefano Bridelli</t>
  </si>
  <si>
    <t>José Violi Filho</t>
  </si>
  <si>
    <t>Enio Shinohara.</t>
  </si>
  <si>
    <t xml:space="preserve">Paula Raccanello Storto </t>
  </si>
  <si>
    <t>Melanie Farkas</t>
  </si>
  <si>
    <t>C.</t>
  </si>
  <si>
    <t>3ABAÇAI</t>
  </si>
  <si>
    <t>4OSESP</t>
  </si>
  <si>
    <t>5PINACOTECA</t>
  </si>
  <si>
    <t>6CONSERVATÓRIO DE TATUÍ</t>
  </si>
  <si>
    <t>7MUSEU DA CASA BRASILEIRA</t>
  </si>
  <si>
    <t>8PAÇO DAS ARTES</t>
  </si>
  <si>
    <t>9MUSEU DE ARTE SACRA</t>
  </si>
  <si>
    <t>10CATAVENTO</t>
  </si>
  <si>
    <t>11ACAM PORTINARI</t>
  </si>
  <si>
    <t>12MUSEU DO CAFÉ</t>
  </si>
  <si>
    <t>13POIESIS</t>
  </si>
  <si>
    <t>14MUSEU DO FUTEBOL</t>
  </si>
  <si>
    <t>16MUSEU AFRO BRASIL</t>
  </si>
  <si>
    <t>17SÃO PAULO COMPANHIA DE DANÇA</t>
  </si>
  <si>
    <t>18SP ESCOLA DE TEATRO</t>
  </si>
  <si>
    <t>19SP LEITURAS</t>
  </si>
  <si>
    <t>Início</t>
  </si>
  <si>
    <t>Término</t>
  </si>
  <si>
    <t>Representante</t>
  </si>
  <si>
    <t>Vicente Amato Filho</t>
  </si>
  <si>
    <t>Valor Original</t>
  </si>
  <si>
    <t>Valor Aditado</t>
  </si>
  <si>
    <t>Rodrigo Correia do Amaral</t>
  </si>
  <si>
    <t>Maria Aparecida Vieira Medeiros</t>
  </si>
  <si>
    <t>Adélia Lucia Borges</t>
  </si>
  <si>
    <t>Silvio Marcondes De Castro</t>
  </si>
  <si>
    <t>Angélica Policieno Fabbri</t>
  </si>
  <si>
    <t>Guilherme Braga Abreu Pires Filho</t>
  </si>
  <si>
    <t>Sebastião Alberto de Lima</t>
  </si>
  <si>
    <t>Clovis de Barros Carvalho</t>
  </si>
  <si>
    <t>Frederico Tavares Bastos Barbosa</t>
  </si>
  <si>
    <t>15SANTA MARCELINA</t>
  </si>
  <si>
    <t>http://www.santamarcelinacultura.org.br/</t>
  </si>
  <si>
    <t>Marcelo Mattos Araújo</t>
  </si>
  <si>
    <t xml:space="preserve">Vitória Daniela Bousso </t>
  </si>
  <si>
    <t>RECURSOS C.GESTÃO</t>
  </si>
  <si>
    <t>3ABAÇ</t>
  </si>
  <si>
    <t>4OSES</t>
  </si>
  <si>
    <t>5PINA</t>
  </si>
  <si>
    <t>6TATU</t>
  </si>
  <si>
    <t>7CASA</t>
  </si>
  <si>
    <t>8PAÇO</t>
  </si>
  <si>
    <t>9SAMA</t>
  </si>
  <si>
    <t>10CATA</t>
  </si>
  <si>
    <t>11ACAM</t>
  </si>
  <si>
    <t>12CAFÉ</t>
  </si>
  <si>
    <t>13POIE</t>
  </si>
  <si>
    <t>14FUTE</t>
  </si>
  <si>
    <t>15MARC</t>
  </si>
  <si>
    <t>16AFRO</t>
  </si>
  <si>
    <t>17DANÇ</t>
  </si>
  <si>
    <t>18TEAT</t>
  </si>
  <si>
    <t>19LEIT</t>
  </si>
  <si>
    <t>20ASSAOC</t>
  </si>
  <si>
    <t>21MIS</t>
  </si>
  <si>
    <t>22MEMORIAL DO IMIGRANTE</t>
  </si>
  <si>
    <t>Rudá Poronaminare Galvão</t>
  </si>
  <si>
    <t>033.104.74/0001-28</t>
  </si>
  <si>
    <t>(11) 3361 4976</t>
  </si>
  <si>
    <t>23CENTRO TOM JOBIM</t>
  </si>
  <si>
    <t>Av. Padre Antônio José dos Santos</t>
  </si>
  <si>
    <t>Itaim Bibi</t>
  </si>
  <si>
    <t>04563-013</t>
  </si>
  <si>
    <t>03.758.906/0001-68</t>
  </si>
  <si>
    <t>José Ronaldo da Silva</t>
  </si>
  <si>
    <t>Qualificação</t>
  </si>
  <si>
    <t>Clodoaldo Medina Jr.</t>
  </si>
  <si>
    <t>Ana Maria da Costa Leitão</t>
  </si>
  <si>
    <t>Executiva</t>
  </si>
  <si>
    <t>Plínio Carnier Junior</t>
  </si>
  <si>
    <t>Maria da Graça Benaduce Seligman</t>
  </si>
  <si>
    <t>R. Visc. de Parnaíba</t>
  </si>
  <si>
    <t>03044-000</t>
  </si>
  <si>
    <t xml:space="preserve">www.mis-sp.org.br </t>
  </si>
  <si>
    <t xml:space="preserve">www.memorialdoimigrante.org.br/ </t>
  </si>
  <si>
    <t>01.578.411/0001-21</t>
  </si>
  <si>
    <t>Lorenzo Mammi</t>
  </si>
  <si>
    <t>Wanderley Garieri Junior</t>
  </si>
  <si>
    <t>Wanderley Garieri Junior (ASSAOC)</t>
  </si>
  <si>
    <t>Vitória Daniela Bousso (PAÇO DAS ARTES)</t>
  </si>
  <si>
    <t>Maria Assumpção Amstalden (GURI)</t>
  </si>
  <si>
    <r>
      <t xml:space="preserve">04/02/2009 </t>
    </r>
    <r>
      <rPr>
        <b/>
        <sz val="11"/>
        <color indexed="8"/>
        <rFont val="Calibri"/>
        <family val="2"/>
      </rPr>
      <t>| OSCIP</t>
    </r>
  </si>
  <si>
    <r>
      <t xml:space="preserve">04/06/2008 </t>
    </r>
    <r>
      <rPr>
        <b/>
        <sz val="11"/>
        <color indexed="8"/>
        <rFont val="Calibri"/>
        <family val="2"/>
      </rPr>
      <t>| OSCIP</t>
    </r>
  </si>
  <si>
    <r>
      <t>27/12/2007</t>
    </r>
    <r>
      <rPr>
        <b/>
        <sz val="11"/>
        <color indexed="8"/>
        <rFont val="Calibri"/>
        <family val="2"/>
      </rPr>
      <t xml:space="preserve"> | CNPJ: 60.742.855/0019-49</t>
    </r>
  </si>
  <si>
    <r>
      <t xml:space="preserve">27/12/2011 </t>
    </r>
    <r>
      <rPr>
        <b/>
        <sz val="11"/>
        <color indexed="8"/>
        <rFont val="Calibri"/>
        <family val="2"/>
      </rPr>
      <t>| CNPJ: 60.742.855/0019-49</t>
    </r>
  </si>
  <si>
    <r>
      <t xml:space="preserve">Cornélio Lins Ridel </t>
    </r>
    <r>
      <rPr>
        <b/>
        <sz val="11"/>
        <color indexed="8"/>
        <rFont val="Calibri"/>
        <family val="2"/>
      </rPr>
      <t>| MUSEU DO CAFÉ</t>
    </r>
  </si>
  <si>
    <r>
      <t xml:space="preserve">Cornélio Lins Ridel </t>
    </r>
    <r>
      <rPr>
        <b/>
        <sz val="11"/>
        <color indexed="8"/>
        <rFont val="Calibri"/>
        <family val="2"/>
      </rPr>
      <t>| MUSEU DA IMIGRAÇÃO</t>
    </r>
  </si>
  <si>
    <r>
      <t xml:space="preserve">Selma Caetano </t>
    </r>
    <r>
      <rPr>
        <b/>
        <sz val="11"/>
        <color indexed="8"/>
        <rFont val="Calibri"/>
        <family val="2"/>
      </rPr>
      <t>| OFICINAS CULTURAIS</t>
    </r>
  </si>
  <si>
    <r>
      <t xml:space="preserve">Rosane Ghedin </t>
    </r>
    <r>
      <rPr>
        <b/>
        <sz val="11"/>
        <color indexed="8"/>
        <rFont val="Calibri"/>
        <family val="2"/>
      </rPr>
      <t>| GURI</t>
    </r>
  </si>
  <si>
    <r>
      <t xml:space="preserve">Rosane Ghedin | </t>
    </r>
    <r>
      <rPr>
        <b/>
        <sz val="11"/>
        <color indexed="8"/>
        <rFont val="Calibri"/>
        <family val="2"/>
      </rPr>
      <t>TOM JOBIM</t>
    </r>
  </si>
  <si>
    <r>
      <t xml:space="preserve">Sebastião Alberto de Lima </t>
    </r>
    <r>
      <rPr>
        <b/>
        <sz val="11"/>
        <color indexed="8"/>
        <rFont val="Calibri"/>
        <family val="2"/>
      </rPr>
      <t>| FÁBRICAS DE CULTURA</t>
    </r>
  </si>
  <si>
    <r>
      <t xml:space="preserve">Vitória Daniela Bousso </t>
    </r>
    <r>
      <rPr>
        <b/>
        <sz val="11"/>
        <color indexed="8"/>
        <rFont val="Calibri"/>
        <family val="2"/>
      </rPr>
      <t>| MIS</t>
    </r>
  </si>
  <si>
    <r>
      <t xml:space="preserve">Vitória Daniela Bousso </t>
    </r>
    <r>
      <rPr>
        <b/>
        <sz val="11"/>
        <color indexed="8"/>
        <rFont val="Calibri"/>
        <family val="2"/>
      </rPr>
      <t>| PAÇO DAS ARTES</t>
    </r>
  </si>
  <si>
    <t>20ASSA</t>
  </si>
  <si>
    <t>22IMIG</t>
  </si>
  <si>
    <t>23TJOB</t>
  </si>
  <si>
    <t>Fundação Orquestra Sinfônica do Estado de São Paulo</t>
  </si>
  <si>
    <t>Associação Pinacoteca Arte e Cultura</t>
  </si>
  <si>
    <t>Associação Museu de Arte Sacra de São Paulo</t>
  </si>
  <si>
    <t>Catavento Cultural e Educacional</t>
  </si>
  <si>
    <t>Instituto da Arte do Futebol Brasileiro</t>
  </si>
  <si>
    <t>Associação Pró-Dança</t>
  </si>
  <si>
    <t>Henrique Autran Dourado</t>
  </si>
  <si>
    <t>Teatro Sérgio Cardoso</t>
  </si>
  <si>
    <t>Projeto Guri</t>
  </si>
  <si>
    <t>Revelando São Paulo</t>
  </si>
  <si>
    <t>Casa das Rosas</t>
  </si>
  <si>
    <t>OSESP</t>
  </si>
  <si>
    <t>Pinacoteca</t>
  </si>
  <si>
    <t>Museu da Casa Brasileira</t>
  </si>
  <si>
    <t>Museu da Imagem e do Som</t>
  </si>
  <si>
    <t>Paço das Artes</t>
  </si>
  <si>
    <t>Museu de Arte Sacra</t>
  </si>
  <si>
    <t>Museu Casa de Portinari</t>
  </si>
  <si>
    <t>MHP Bernardino de Campos</t>
  </si>
  <si>
    <t>MHP Conselheiro Rodrigues Alves</t>
  </si>
  <si>
    <t>MHP Prudente de Moraes</t>
  </si>
  <si>
    <t>Museu do Futebol</t>
  </si>
  <si>
    <t>São Paulo Companhia de Dança</t>
  </si>
  <si>
    <t>Fábricas de Cultura</t>
  </si>
  <si>
    <t>Museu da Língua Portuguesa</t>
  </si>
  <si>
    <t>Casa Guilherme de Almeida</t>
  </si>
  <si>
    <t>Memorial da Resistência</t>
  </si>
  <si>
    <t>Biblioteca de São Paulo</t>
  </si>
  <si>
    <t xml:space="preserve">http://www.abacai.org.br/ </t>
  </si>
  <si>
    <t>Pedro Sotero de Albuquerque</t>
  </si>
  <si>
    <t>José Expedito Prata</t>
  </si>
  <si>
    <t>Luis Francisco Sales</t>
  </si>
  <si>
    <t>Ricardo Piquet Barreira Gonçalves</t>
  </si>
  <si>
    <t>Haim Franco</t>
  </si>
  <si>
    <t>Carlos Augusto de Barros e Silva</t>
  </si>
  <si>
    <t>Nelson Marcelo Continelli Savioli</t>
  </si>
  <si>
    <t>Pessoal e Encargos Sociais</t>
  </si>
  <si>
    <t>Outras Despesas</t>
  </si>
  <si>
    <t>Investimentos</t>
  </si>
  <si>
    <t>Outras Despesas de Capital</t>
  </si>
  <si>
    <t>Federal</t>
  </si>
  <si>
    <t>Total</t>
  </si>
  <si>
    <t>sim</t>
  </si>
  <si>
    <t>Transferência do Exterior</t>
  </si>
  <si>
    <t>BID</t>
  </si>
  <si>
    <t>Alienação</t>
  </si>
  <si>
    <t>Convênio Minc</t>
  </si>
  <si>
    <t>Modernização Bibliotecas</t>
  </si>
  <si>
    <t>Fundação BN</t>
  </si>
  <si>
    <t>CONDEPHAAT Multa</t>
  </si>
  <si>
    <t>Geral</t>
  </si>
  <si>
    <t>CG</t>
  </si>
  <si>
    <t>ano</t>
  </si>
  <si>
    <t>despesa cg</t>
  </si>
  <si>
    <t>total despesa sec</t>
  </si>
  <si>
    <t>Fonte: http://www.fazenda.sp.gov.br/cge2/fr.asp</t>
  </si>
  <si>
    <t>outros gastos</t>
  </si>
  <si>
    <t>Contrato de Gestão 40/2009</t>
  </si>
  <si>
    <t>Contrato de Gestão 03/2011</t>
  </si>
  <si>
    <t>Contrato de Gestão nº 01-2012</t>
  </si>
  <si>
    <t>Contrato nº 42/2010</t>
  </si>
  <si>
    <t>Contrato de Gestão nº 05/2011</t>
  </si>
  <si>
    <t>Contrato 26-2008</t>
  </si>
  <si>
    <t>Contrato 35-2008</t>
  </si>
  <si>
    <t>Contrato de Gestão 08/2011</t>
  </si>
  <si>
    <t>Contrato de Gestão nº 19/2007</t>
  </si>
  <si>
    <t>Contrato nº 16/2007</t>
  </si>
  <si>
    <t>Contrato de Gestão nº 12/06</t>
  </si>
  <si>
    <t>Contrato de Gestão CG nº 18/2007</t>
  </si>
  <si>
    <t>Contrato de Gestão nº 6/2005</t>
  </si>
  <si>
    <t>Contrato de Gestão n.º 1</t>
  </si>
  <si>
    <t>Contrato de Gestão Nº 36/2008</t>
  </si>
  <si>
    <t>Contrato de Gestão nº 27/2008</t>
  </si>
  <si>
    <t>Contrato de Gestão nº 004/2005</t>
  </si>
  <si>
    <t>Contrato de Gestão n.º 7/2005</t>
  </si>
  <si>
    <t>Contrato de Gestão nº 25/2008</t>
  </si>
  <si>
    <t>Contrato de Gestão nº 21/2008</t>
  </si>
  <si>
    <t>Contrato de Gestão nº 43/2010</t>
  </si>
  <si>
    <t>Contrato de Gestão nº 9-2011</t>
  </si>
  <si>
    <t>CONTRATO DE GESTÃO nº 02/2011</t>
  </si>
  <si>
    <t>CONTRATO DE GESTÃO Nº 01/2011</t>
  </si>
  <si>
    <t>Contrato de Gestão 06/2011</t>
  </si>
  <si>
    <t>Contrato de Gestão 4/2011</t>
  </si>
  <si>
    <t>Contrato de Gestão 29/2008</t>
  </si>
  <si>
    <t>Contrato de Gestão nº 10/2011</t>
  </si>
  <si>
    <t>Contrato de Gestão nº 46/2010</t>
  </si>
  <si>
    <t>Contrato de Gestão nº 44/2010</t>
  </si>
  <si>
    <t>Contrato de Gestão n.º 07/2011</t>
  </si>
  <si>
    <t>Contrato de Gestão nº 17/2007</t>
  </si>
  <si>
    <t>Contrato de Gestão nº 28/2008</t>
  </si>
  <si>
    <t>Contrato de Gestão n.º 02/2004 </t>
  </si>
  <si>
    <t>Contrato de Gestão nº 9/05</t>
  </si>
  <si>
    <t>Contrato de Gestão nº 39/2009</t>
  </si>
  <si>
    <t>Contrato de Gestão nº 30/2008</t>
  </si>
  <si>
    <t>Contrato de Gestão nº 11/06</t>
  </si>
  <si>
    <t>Contrato Gestão nº 22/2008</t>
  </si>
  <si>
    <t>Contrato de Gestão Nº03/2005</t>
  </si>
  <si>
    <t>Contrato de Gestão nº 38/09</t>
  </si>
  <si>
    <t xml:space="preserve">Contrato de Gestão no 37/2009 </t>
  </si>
  <si>
    <t>Contrato de Gestão nº 8/05</t>
  </si>
  <si>
    <t>Contrato de Gestão 32/2008</t>
  </si>
  <si>
    <t>Contrato de Gestão nº 5/2005</t>
  </si>
  <si>
    <t>Contrato de Gestão nº 34/2008</t>
  </si>
  <si>
    <t>Contrato de Gestão Nº 20/2007</t>
  </si>
  <si>
    <t>Contrato de Gestão nº 33/2008</t>
  </si>
  <si>
    <t>Contrato de Gestão nº</t>
  </si>
  <si>
    <t>Contrato de Gestão nº 41/2010</t>
  </si>
  <si>
    <t>Contrato de Gestão nº 15/2007</t>
  </si>
  <si>
    <t>24PENS</t>
  </si>
  <si>
    <t>Contrato Gestão nº 23/2008</t>
  </si>
  <si>
    <t>Contrato Gestão nº 24/2008</t>
  </si>
  <si>
    <t>Nº</t>
  </si>
  <si>
    <t>Ano</t>
  </si>
  <si>
    <t>Assinatura</t>
  </si>
  <si>
    <t>Tempo</t>
  </si>
  <si>
    <t>OS</t>
  </si>
  <si>
    <t>01APAA</t>
  </si>
  <si>
    <t>02GURI</t>
  </si>
  <si>
    <t>03ABAÇ</t>
  </si>
  <si>
    <t>04OSES</t>
  </si>
  <si>
    <t>05PINA</t>
  </si>
  <si>
    <t>06TATU</t>
  </si>
  <si>
    <t>07CASA</t>
  </si>
  <si>
    <t>09SAMA</t>
  </si>
  <si>
    <t>08PAÇO</t>
  </si>
  <si>
    <t>ÑVG</t>
  </si>
  <si>
    <t>VG</t>
  </si>
  <si>
    <t>ADT1</t>
  </si>
  <si>
    <t>ADT2</t>
  </si>
  <si>
    <t>ADT3</t>
  </si>
  <si>
    <t>ADT4</t>
  </si>
  <si>
    <t>ADT5</t>
  </si>
  <si>
    <t>ADT6</t>
  </si>
  <si>
    <t>ADT7</t>
  </si>
  <si>
    <t>ADT8</t>
  </si>
  <si>
    <t>ADT9</t>
  </si>
  <si>
    <t>ADT10</t>
  </si>
  <si>
    <t>ADT11</t>
  </si>
  <si>
    <t>ADT12</t>
  </si>
  <si>
    <t>ADT13</t>
  </si>
  <si>
    <t>02/2004</t>
  </si>
  <si>
    <t>21/2008</t>
  </si>
  <si>
    <t>01/2012</t>
  </si>
  <si>
    <t>05/2005</t>
  </si>
  <si>
    <t>41/2010</t>
  </si>
  <si>
    <t>07/2005</t>
  </si>
  <si>
    <t>35/2008</t>
  </si>
  <si>
    <t>08/2005</t>
  </si>
  <si>
    <t>32/2008</t>
  </si>
  <si>
    <t>19/2007</t>
  </si>
  <si>
    <t>06/2011</t>
  </si>
  <si>
    <t>04/2005</t>
  </si>
  <si>
    <t>25/2008</t>
  </si>
  <si>
    <t>10/2011</t>
  </si>
  <si>
    <t>12/2006</t>
  </si>
  <si>
    <t>26/2008</t>
  </si>
  <si>
    <t>39/2009</t>
  </si>
  <si>
    <t>18/2007</t>
  </si>
  <si>
    <t>16/2007</t>
  </si>
  <si>
    <t>14/2006</t>
  </si>
  <si>
    <t>15/2007</t>
  </si>
  <si>
    <t>42/2010</t>
  </si>
  <si>
    <t>17/2007</t>
  </si>
  <si>
    <t>40/2009</t>
  </si>
  <si>
    <t>01/2011</t>
  </si>
  <si>
    <t>29/2008</t>
  </si>
  <si>
    <t>03/2011</t>
  </si>
  <si>
    <t>33/2008</t>
  </si>
  <si>
    <t>04/2011</t>
  </si>
  <si>
    <t>09/2011</t>
  </si>
  <si>
    <t>28/2008</t>
  </si>
  <si>
    <t>46/2010</t>
  </si>
  <si>
    <t>05/2011</t>
  </si>
  <si>
    <t>38/2009</t>
  </si>
  <si>
    <t>23/2008</t>
  </si>
  <si>
    <t>43/2010</t>
  </si>
  <si>
    <t>02/2011</t>
  </si>
  <si>
    <t>27/2008</t>
  </si>
  <si>
    <t>30/2008</t>
  </si>
  <si>
    <t>44/2010</t>
  </si>
  <si>
    <t xml:space="preserve">01/2004 </t>
  </si>
  <si>
    <t>11/2006</t>
  </si>
  <si>
    <t>9/2005</t>
  </si>
  <si>
    <t>36/2008</t>
  </si>
  <si>
    <t>6/2005</t>
  </si>
  <si>
    <t>Claudia Maria Costin</t>
  </si>
  <si>
    <t>Sarah Limpo de Abreu Conceição</t>
  </si>
  <si>
    <t>Teatro Maestro Francisco Paulo Russo</t>
  </si>
  <si>
    <t>Auditório Cláudio Santoro</t>
  </si>
  <si>
    <t>Centro Cultural de Estudos Superiores Aúthos Pagano</t>
  </si>
  <si>
    <t>Theatro São Pedro</t>
  </si>
  <si>
    <t>DANÇA</t>
  </si>
  <si>
    <t>TEATRO</t>
  </si>
  <si>
    <t>01.2004</t>
  </si>
  <si>
    <t>06.2011</t>
  </si>
  <si>
    <t>Angelo Andrea Matarazzo</t>
  </si>
  <si>
    <t>Circuito Cultural Paulista</t>
  </si>
  <si>
    <t>c</t>
  </si>
  <si>
    <t>i</t>
  </si>
  <si>
    <t xml:space="preserve">Virada Cultural </t>
  </si>
  <si>
    <t xml:space="preserve">Virada Cultural Paulista </t>
  </si>
  <si>
    <t>Semana Guiomar Novaes</t>
  </si>
  <si>
    <t>Festival Paulista de Circo</t>
  </si>
  <si>
    <t>Festival de Teatro Infantil</t>
  </si>
  <si>
    <t>c, i</t>
  </si>
  <si>
    <t>Festival da Mantiqueira</t>
  </si>
  <si>
    <t>Programa Vá ao Teatro</t>
  </si>
  <si>
    <t>Bienal de Dança</t>
  </si>
  <si>
    <t>Plataforma de Dança</t>
  </si>
  <si>
    <t xml:space="preserve">c, i </t>
  </si>
  <si>
    <t>Cultura Livre SP</t>
  </si>
  <si>
    <t>Música nos Presídios</t>
  </si>
  <si>
    <t>Atendimento Social</t>
  </si>
  <si>
    <t>MÚSICA</t>
  </si>
  <si>
    <t>LITERATURA</t>
  </si>
  <si>
    <t>CIRCO</t>
  </si>
  <si>
    <t>AUDIOVISUAL</t>
  </si>
  <si>
    <t>19.2007</t>
  </si>
  <si>
    <t>João Sayad</t>
  </si>
  <si>
    <t>Teatro Itália</t>
  </si>
  <si>
    <t xml:space="preserve">Salão Paulista de Belas Artes </t>
  </si>
  <si>
    <t>Salão Paulista de Arte Contemporânea</t>
  </si>
  <si>
    <t>Exposições Itinerantes</t>
  </si>
  <si>
    <t>Prêmio Nacional de Literatura</t>
  </si>
  <si>
    <t>Festivais</t>
  </si>
  <si>
    <t>10.2011</t>
  </si>
  <si>
    <t>Mapa Cultural Paulista</t>
  </si>
  <si>
    <t>Programa de Atendimento aos Municípios</t>
  </si>
  <si>
    <t>Encontro dos Dirigentes de Cultura</t>
  </si>
  <si>
    <t>Festival Nacional de MPB</t>
  </si>
  <si>
    <t>Mostra Estadual de Violas e Ponteios</t>
  </si>
  <si>
    <t>Pontos de Cultura</t>
  </si>
  <si>
    <t>Conferência Estadual de Cultura</t>
  </si>
  <si>
    <t>Cultura para Gêneros e Etnias</t>
  </si>
  <si>
    <t>Projetos para o Hip Hop</t>
  </si>
  <si>
    <t>Festival de Teatro de Caraguatatuba - Teatro de Rua</t>
  </si>
  <si>
    <t>DIREITOS CULTURAIS</t>
  </si>
  <si>
    <t>Projeto Reviver</t>
  </si>
  <si>
    <t>São Paulo: Um Estado de Leitores</t>
  </si>
  <si>
    <t>CULTURA TRADICIONAL</t>
  </si>
  <si>
    <t>Festival Estadual de Violas</t>
  </si>
  <si>
    <t>Festival Nacional de Olímpia</t>
  </si>
  <si>
    <t>Comissões 
Estaduais de Folclore</t>
  </si>
  <si>
    <t>25.2008</t>
  </si>
  <si>
    <t>04.2005</t>
  </si>
  <si>
    <t>Lívio Antonio Giosa</t>
  </si>
  <si>
    <t>Projeto Ademar Guerra</t>
  </si>
  <si>
    <t>R$ 1.600.00,00</t>
  </si>
  <si>
    <t>João Batista de Andrade</t>
  </si>
  <si>
    <t>05.2005</t>
  </si>
  <si>
    <t>Complexo Cultural Julio Prestes</t>
  </si>
  <si>
    <t>40.2010</t>
  </si>
  <si>
    <t>07.2005</t>
  </si>
  <si>
    <t>ARTES VISUAIS</t>
  </si>
  <si>
    <t>35.2008</t>
  </si>
  <si>
    <t>Estação Pinacoteca</t>
  </si>
  <si>
    <t>08.2005</t>
  </si>
  <si>
    <t>Conservatório Dramático e Musical de Tatuí</t>
  </si>
  <si>
    <t>Adriano Paes de Camargo</t>
  </si>
  <si>
    <t>32.2008</t>
  </si>
  <si>
    <t>12.2006</t>
  </si>
  <si>
    <t>Diana Malzoni</t>
  </si>
  <si>
    <t>TOTAL</t>
  </si>
  <si>
    <t>Renata Mellão Alves Lima</t>
  </si>
  <si>
    <t>26.2008</t>
  </si>
  <si>
    <t>Vitória Daniela Bousso</t>
  </si>
  <si>
    <t>39.2009</t>
  </si>
  <si>
    <t>x</t>
  </si>
  <si>
    <t>14.2006</t>
  </si>
  <si>
    <t>18.2007</t>
  </si>
  <si>
    <t>Mariângela de Vasconcellos Marino</t>
  </si>
  <si>
    <t>05.2007</t>
  </si>
  <si>
    <t>42.2010</t>
  </si>
  <si>
    <t>17.2007</t>
  </si>
  <si>
    <t>5, 10 e 20%</t>
  </si>
  <si>
    <t>5 e 10%</t>
  </si>
  <si>
    <t>2, 3 e 4%</t>
  </si>
  <si>
    <t>40.2009</t>
  </si>
  <si>
    <t>Catavento Cultural</t>
  </si>
  <si>
    <t>Espaço Cultural da Criança - Catavento</t>
  </si>
  <si>
    <t>01.2011</t>
  </si>
  <si>
    <t>Eder Grande Furlan</t>
  </si>
  <si>
    <t>29.2008</t>
  </si>
  <si>
    <t xml:space="preserve">MHP Índia Vanuire </t>
  </si>
  <si>
    <t>MHFP Monteiro Lobato</t>
  </si>
  <si>
    <t>Casa de Cultura Paulo Setúbal</t>
  </si>
  <si>
    <t>03.2011</t>
  </si>
  <si>
    <t xml:space="preserve">Museu de Esculturas Felicia Leirner </t>
  </si>
  <si>
    <t>Museu Paulo Setúbal</t>
  </si>
  <si>
    <t>12CAFE</t>
  </si>
  <si>
    <t>33.2008</t>
  </si>
  <si>
    <t>Museu do Café</t>
  </si>
  <si>
    <t>Cornélio Lins Ridel Neto</t>
  </si>
  <si>
    <t>09.2011</t>
  </si>
  <si>
    <t>Museu da Imigração</t>
  </si>
  <si>
    <t>04.2011</t>
  </si>
  <si>
    <t>27.2008</t>
  </si>
  <si>
    <t>30.2008</t>
  </si>
  <si>
    <t>Sistema de Bibliotecas do Estado de São Paulo</t>
  </si>
  <si>
    <t>44.2010</t>
  </si>
  <si>
    <t>Oficinas Culturais do Estado de São Paulo</t>
  </si>
  <si>
    <t>FUSSESP</t>
  </si>
  <si>
    <t>28.2008</t>
  </si>
  <si>
    <t>Clara de assunção Azevedo</t>
  </si>
  <si>
    <t>05.2011</t>
  </si>
  <si>
    <t>46.2010</t>
  </si>
  <si>
    <t>37.2009</t>
  </si>
  <si>
    <t>Museu Afro-Brasil</t>
  </si>
  <si>
    <t>Inês Vieira Bogéia</t>
  </si>
  <si>
    <t>38.2009</t>
  </si>
  <si>
    <t>43.2010</t>
  </si>
  <si>
    <t>SP Escola de Teatro</t>
  </si>
  <si>
    <t>02.2011</t>
  </si>
  <si>
    <t>3, 4, 5, 6 e 7%</t>
  </si>
  <si>
    <t>03.2005</t>
  </si>
  <si>
    <t>Rudá Galvão de Andrade</t>
  </si>
  <si>
    <t>Casa Modernista</t>
  </si>
  <si>
    <t>Projeto Todos os Cantos</t>
  </si>
  <si>
    <t>Talentos Especiais</t>
  </si>
  <si>
    <t>Barracão</t>
  </si>
  <si>
    <t xml:space="preserve">Saraus Literomusicais Paulistas </t>
  </si>
  <si>
    <t>Recuperação de Patrimônio</t>
  </si>
  <si>
    <t>Oficina de Talentos</t>
  </si>
  <si>
    <t>4 e 8%</t>
  </si>
  <si>
    <t>Projeto Arquimedes</t>
  </si>
  <si>
    <t>22.2008</t>
  </si>
  <si>
    <t>23.2008</t>
  </si>
  <si>
    <t>24.2008</t>
  </si>
  <si>
    <t>Projeto Cultural Fábricas de Cultura</t>
  </si>
  <si>
    <t>11.2006</t>
  </si>
  <si>
    <t>Fernando Augusto de Paula Assis</t>
  </si>
  <si>
    <t>06.2005</t>
  </si>
  <si>
    <t>09.2005</t>
  </si>
  <si>
    <t>Plínio Carnier Júnior</t>
  </si>
  <si>
    <t>36.2008</t>
  </si>
  <si>
    <t>Hermes Daniel Jacchieri</t>
  </si>
  <si>
    <t>Colégio Caetano de Campos</t>
  </si>
  <si>
    <t>Universidade Livre da Música - ULM</t>
  </si>
  <si>
    <t>Fernanda Toledo Abreu Martins</t>
  </si>
  <si>
    <t>08.2011</t>
  </si>
  <si>
    <t>Jazz Sinfônica do Estado de São Paulo</t>
  </si>
  <si>
    <t>Banda Sinfônica do Estado de São Paulo</t>
  </si>
  <si>
    <t>Orquestra Theatro São Pedro</t>
  </si>
  <si>
    <t>21.2008</t>
  </si>
  <si>
    <t>01.2012</t>
  </si>
  <si>
    <t>15MARÇ</t>
  </si>
  <si>
    <t>20.2007</t>
  </si>
  <si>
    <t>Maria Assumpção Amstelden</t>
  </si>
  <si>
    <t>Projeto Guri Estado da capital SP</t>
  </si>
  <si>
    <t>R$ 15.000,000,00</t>
  </si>
  <si>
    <t>31.2008</t>
  </si>
  <si>
    <t>34.2008</t>
  </si>
  <si>
    <t>Escola de Música Tom Jobim</t>
  </si>
  <si>
    <t>2004</t>
  </si>
  <si>
    <t>2007</t>
  </si>
  <si>
    <t>2011</t>
  </si>
  <si>
    <t>2008</t>
  </si>
  <si>
    <t>2012</t>
  </si>
  <si>
    <t>2005</t>
  </si>
  <si>
    <t>2010</t>
  </si>
  <si>
    <t>2006</t>
  </si>
  <si>
    <t>2009</t>
  </si>
  <si>
    <t>02.2004</t>
  </si>
  <si>
    <t>NVG</t>
  </si>
  <si>
    <t>16.2007</t>
  </si>
  <si>
    <t>07.2011</t>
  </si>
  <si>
    <t>EQUIPAMENTOS</t>
  </si>
  <si>
    <t>CAPITAL</t>
  </si>
  <si>
    <t>INTERIOR</t>
  </si>
  <si>
    <t>SIM</t>
  </si>
  <si>
    <t>04</t>
  </si>
  <si>
    <t>05</t>
  </si>
  <si>
    <t>06</t>
  </si>
  <si>
    <t>07</t>
  </si>
  <si>
    <t>08</t>
  </si>
  <si>
    <t>09</t>
  </si>
  <si>
    <t>CHECK</t>
  </si>
  <si>
    <t>NÃO</t>
  </si>
  <si>
    <t>PRGS-FEST</t>
  </si>
  <si>
    <t>16</t>
  </si>
  <si>
    <t>Polo ACIF - Franca (FRANCA/SP)</t>
  </si>
  <si>
    <t>Polo Adamantina (ADAMANTINA/SP)</t>
  </si>
  <si>
    <t>Polo Aguaí (AGUAI/SP)</t>
  </si>
  <si>
    <t>Polo Águas de Lindóia (AGUAS DE LINDOIA/SP)</t>
  </si>
  <si>
    <t>Polo Altair (ALTAIR/SP)</t>
  </si>
  <si>
    <t>Polo Altinópolis (ALTINOPOLIS/SP)</t>
  </si>
  <si>
    <t>Polo Álvares Machado (ALVARES MACHADO/SP)</t>
  </si>
  <si>
    <t>Polo Álvaro de Carvalho (ALVARO DE CARVALHO/SP)</t>
  </si>
  <si>
    <t>Polo Andradina (ANDRADINA/SP)</t>
  </si>
  <si>
    <t>Polo Anhumas (ANHUMAS/SP)</t>
  </si>
  <si>
    <t>Polo Aparecida (APARECIDA/SP)</t>
  </si>
  <si>
    <t>Polo Araçoiaba da Serra (ARACOIABA DA SERRA/SP)</t>
  </si>
  <si>
    <t>Polo Arandu (ARANDU/SP)</t>
  </si>
  <si>
    <t>Polo Arapei (ARAPEI/SP)</t>
  </si>
  <si>
    <t>Polo Araraquara (ARARAQUARA/SP)</t>
  </si>
  <si>
    <t>Polo Arco-Íris (ARCO-IRIS/SP)</t>
  </si>
  <si>
    <t>Polo Areias (AREIAS/SP)</t>
  </si>
  <si>
    <t>Polo Assis (ASSIS/SP)</t>
  </si>
  <si>
    <t>Polo Atibaia (ATIBAIA/SP)</t>
  </si>
  <si>
    <t>Polo Avanhandava (AVANHANDAVA/SP)</t>
  </si>
  <si>
    <t>Polo Avaré (AVARE/SP)</t>
  </si>
  <si>
    <t>Polo Bálsamo (BALSAMO/SP)</t>
  </si>
  <si>
    <t>Polo Bariri (BARIRI/SP)</t>
  </si>
  <si>
    <t>Polo Barra Bonita (BARRA BONITA/SP)</t>
  </si>
  <si>
    <t>Polo Barra do Chapéu (BARRA DO CHAPEU/SP)</t>
  </si>
  <si>
    <t>Polo Barretos (BARRETOS/SP)</t>
  </si>
  <si>
    <t>Polo Barrinha (BARRINHA/SP)</t>
  </si>
  <si>
    <t>Polo Bastos (BASTOS/SP)</t>
  </si>
  <si>
    <t>Polo Batatais (BATATAIS/SP)</t>
  </si>
  <si>
    <t>Polo Bauru (BAURU/SP)</t>
  </si>
  <si>
    <t>Polo Bebedouro (BEBEDOURO/SP)</t>
  </si>
  <si>
    <t>Polo Bento de Abreu (BENTO DE ABREU/SP)</t>
  </si>
  <si>
    <t>Polo Bernardino de Campos (BERNARDINO DE CAMPOS/SP)</t>
  </si>
  <si>
    <t>Polo Bilac (BILAC/SP)</t>
  </si>
  <si>
    <t>Polo Birigui (BIRIGUI/SP)</t>
  </si>
  <si>
    <t>Polo Boa Esperança do Sul (BOA ESPERANCA DO SUL/SP)</t>
  </si>
  <si>
    <t>Polo Bocaina (BOCAINA/SP)</t>
  </si>
  <si>
    <t>Polo Bom Sucesso de Itararé (BOM SUCESSO DE ITARARE/SP)</t>
  </si>
  <si>
    <t>Polo Boracéia (BORACEIA/SP)</t>
  </si>
  <si>
    <t>Polo Botucatu (BOTUCATU/SP)</t>
  </si>
  <si>
    <t>Polo Bragança Paulista (BRAGANCA PAULISTA/SP)</t>
  </si>
  <si>
    <t>Polo Brejo Alegre (BREJO ALEGRE/SP)</t>
  </si>
  <si>
    <t>Polo Brodowski (BRODOWSKI/SP)</t>
  </si>
  <si>
    <t>Polo Brotas (BROTAS/SP)</t>
  </si>
  <si>
    <t>Polo Buri (BURI/SP)</t>
  </si>
  <si>
    <t>Polo Cabreúva (CABREUVA/SP)</t>
  </si>
  <si>
    <t>Polo Caçapava (CACAPAVA/SP)</t>
  </si>
  <si>
    <t>Polo Cachoeira Paulista (CACHOEIRA PAULISTA/SP)</t>
  </si>
  <si>
    <t>Polo Caconde (CACONDE/SP)</t>
  </si>
  <si>
    <t>Polo Caiabu (CAIABU/SP)</t>
  </si>
  <si>
    <t>Polo Caiua (CAIUA/SP)</t>
  </si>
  <si>
    <t>Polo Cajuru (CAJURU/SP)</t>
  </si>
  <si>
    <t>Polo Campinas (CAMPINAS/SP)</t>
  </si>
  <si>
    <t>Polo Campos do Jordão (CAMPOS DO JORDAO/SP)</t>
  </si>
  <si>
    <t>Polo Campos Novos Paulista (CAMPOS NOVOS PAULISTA/SP)</t>
  </si>
  <si>
    <t>Polo Canas (CANAS/SP)</t>
  </si>
  <si>
    <t>Polo Cândido Mota (CANDIDO MOTA/SP)</t>
  </si>
  <si>
    <t>Polo Cândido Rodrigues (CANDIDO RODRIGUES/SP)</t>
  </si>
  <si>
    <t>Polo Capão Bonito (CAPAO BONITO/SP)</t>
  </si>
  <si>
    <t>Polo Capela do Alto (CAPELA DO ALTO/SP)</t>
  </si>
  <si>
    <t>Polo Cardoso (CARDOSO/SP)</t>
  </si>
  <si>
    <t>Polo Castilho (CASTILHO/SP)</t>
  </si>
  <si>
    <t>Polo Catanduva (CATANDUVA/SP)</t>
  </si>
  <si>
    <t>Polo Cerquilho (CERQUILHO/SP)</t>
  </si>
  <si>
    <t>Polo CESIM (Centro Social Irmã Madalena) - Itapetininga (ITAPETININGA/SP)</t>
  </si>
  <si>
    <t>Polo Clementina (CLEMENTINA/SP)</t>
  </si>
  <si>
    <t>Polo Conchas (CONCHAS/SP)</t>
  </si>
  <si>
    <t>Polo Congregação Filhas Maria Missionarias - Santo Anastácio (SANTO ANASTACIO/SP)</t>
  </si>
  <si>
    <t>Polo Cordeirópolis (CORDEIROPOLIS/SP)</t>
  </si>
  <si>
    <t>Polo Cosmorama (COSMORAMA/SP)</t>
  </si>
  <si>
    <t>Polo Cravinhos (CRAVINHOS/SP)</t>
  </si>
  <si>
    <t>Polo Cruzeiro (CRUZEIRO/SP)</t>
  </si>
  <si>
    <t>Polo Distrito de Moreira Cesar - Pindamonhagaba (PINDAMONHANGABA/SP)</t>
  </si>
  <si>
    <t>Polo Dois Córregos (DOIS CORREGOS/SP)</t>
  </si>
  <si>
    <t>Polo Dracena (DRACENA/SP)</t>
  </si>
  <si>
    <t>Polo Dumont (DUMONT/SP)</t>
  </si>
  <si>
    <t>Polo Echaporã (ECHAPORA/SP)</t>
  </si>
  <si>
    <t>Polo Elias Fausto (ELIAS FAUSTO/SP)</t>
  </si>
  <si>
    <t>Polo Emilianópolis (EMILIANOPOLIS/SP)</t>
  </si>
  <si>
    <t>Polo Espírito Santo do Pinhal (ESPIRITO SANTO DO PINHAL/SP)</t>
  </si>
  <si>
    <t>Polo Estiva Gerbi (ESTIVA GERBI/SP)</t>
  </si>
  <si>
    <t>Polo Estrela do Norte (AGUAI/SP)</t>
  </si>
  <si>
    <t>Polo Fartura (FARTURA/SP)</t>
  </si>
  <si>
    <t>Polo Fernandópolis (FERNANDOPOLIS/SP)</t>
  </si>
  <si>
    <t>Polo FUNDACC - Caraguatatuba (CARAGUATATUBA/SP)</t>
  </si>
  <si>
    <t>Polo Garça (GARCA/SP)</t>
  </si>
  <si>
    <t>Polo General Salgado (GENERAL SALGADO/SP)</t>
  </si>
  <si>
    <t>Polo Getulina (GETULINA/SP)</t>
  </si>
  <si>
    <t>Polo Guapiaçu (GUAPIACU/SP)</t>
  </si>
  <si>
    <t>Polo Guapiara (GUAPIARA/SP)</t>
  </si>
  <si>
    <t>Polo Guará (GUARA/SP)</t>
  </si>
  <si>
    <t>Polo Guaraçaí (GUARACAI/SP)</t>
  </si>
  <si>
    <t>Polo Guaratinguetá (GUARATINGUETA/SP)</t>
  </si>
  <si>
    <t>Polo Guarei (GUAREI/SP)</t>
  </si>
  <si>
    <t>Polo Guatapará (GUATAPARA/SP)</t>
  </si>
  <si>
    <t>Polo Guzolândia (GUZOLANDIA/SP)</t>
  </si>
  <si>
    <t>Polo Herculândia (HERCULANDIA/SP)</t>
  </si>
  <si>
    <t>Polo Ibirá (IBIRA/SP)</t>
  </si>
  <si>
    <t>Polo Ibirarema (IBIRAREMA/SP)</t>
  </si>
  <si>
    <t>Polo Ibitinga (IBITINGA/SP)</t>
  </si>
  <si>
    <t>Polo Ibiúna (IBIUNA/SP)</t>
  </si>
  <si>
    <t>Polo Icém (ICEM/SP)</t>
  </si>
  <si>
    <t>Polo Iepê (IEPE/SP)</t>
  </si>
  <si>
    <t>Polo Igaraçu do Tietê (IGARACU DO TIETE/SP)</t>
  </si>
  <si>
    <t>Polo Igarapava (IGARAPAVA/SP)</t>
  </si>
  <si>
    <t>Polo Ilha Comprida (ILHA COMPRIDA/SP)</t>
  </si>
  <si>
    <t>Polo Ilha Solteira (ILHA SOLTEIRA/SP)</t>
  </si>
  <si>
    <t>Polo Ilhabela (ILHABELA/SP)</t>
  </si>
  <si>
    <t>Polo Indaiatuba (INDAIATUBA/SP)</t>
  </si>
  <si>
    <t>Polo Indiana (INDIANA/SP)</t>
  </si>
  <si>
    <t>Polo Instituo Oswaldo R. de Mendonça - Guaíra (GUAIRA/SP)</t>
  </si>
  <si>
    <t>Polo Inúbia Paulista (INUBIA PAULISTA/SP)</t>
  </si>
  <si>
    <t>Polo Ipaussu (IPAUSSU/SP)</t>
  </si>
  <si>
    <t>Polo Iperó (IPERO/SP)</t>
  </si>
  <si>
    <t>Polo Ipiguá (IPIGUA/SP)</t>
  </si>
  <si>
    <t>Polo Iporanga (IPORANGA/SP)</t>
  </si>
  <si>
    <t>Polo Iracemapolis (IRACEMAPOLIS/SP)</t>
  </si>
  <si>
    <t>Polo Irapuru (IRAPURU/SP)</t>
  </si>
  <si>
    <t>Polo Itaberá (ITABERA/SP)</t>
  </si>
  <si>
    <t>Polo Itaí (ITAI/SP)</t>
  </si>
  <si>
    <t>Polo Itanhaém (ITANHAEM/SP)</t>
  </si>
  <si>
    <t>Polo Itápolis (ITAPOLIS/SP)</t>
  </si>
  <si>
    <t>Polo Itaporanga (ITAPORANGA/SP)</t>
  </si>
  <si>
    <t>Polo Itararé (ITARARE/SP)</t>
  </si>
  <si>
    <t>Polo Itariri (ITARIRI/SP)</t>
  </si>
  <si>
    <t>Polo Itatinga (ITATINGA/SP)</t>
  </si>
  <si>
    <t>Polo Itirapuã (ITIRAPUA/SP)</t>
  </si>
  <si>
    <t>Polo Itu (ITU/SP)</t>
  </si>
  <si>
    <t>Polo Ituverava (ITUVERAVA/SP)</t>
  </si>
  <si>
    <t>Polo Jaborandi (JABORANDI/SP)</t>
  </si>
  <si>
    <t>Polo Jaboticabal (JABOTICABAL/SP)</t>
  </si>
  <si>
    <t>Polo Jaci (JACI/SP)</t>
  </si>
  <si>
    <t>Polo Jaguariúna (JAGUARIUNA/SP)</t>
  </si>
  <si>
    <t>Polo Jales (JALES/SP)</t>
  </si>
  <si>
    <t>Polo Jeriquara (JERIQUARA/SP)</t>
  </si>
  <si>
    <t>Polo João Ramalho (JOAO RAMALHO/SP)</t>
  </si>
  <si>
    <t>Polo José Bonifácio (JOSE BONIFACIO/SP)</t>
  </si>
  <si>
    <t>Polo Junqueirópolis (JUNQUEIROPOLIS/SP)</t>
  </si>
  <si>
    <t>Polo Lagoinha (LAGOINHA/SP)</t>
  </si>
  <si>
    <t>Polo Lar Francisco Franco - Rancharia (RANCHARIA/SP)</t>
  </si>
  <si>
    <t>Polo Lavínia (LAVINIA/SP)</t>
  </si>
  <si>
    <t>Polo Legião Mirim de Piratininga (PIRATININGA/SP)</t>
  </si>
  <si>
    <t>Polo Lençóis Paulista (LENCOIS PAULISTA/SP)</t>
  </si>
  <si>
    <t>Polo Lindóia (LINDOIA/SP)</t>
  </si>
  <si>
    <t>Polo Lins (LINS/SP)</t>
  </si>
  <si>
    <t>Polo Lorena (LORENA/SP)</t>
  </si>
  <si>
    <t>Polo Luiziânia (LUIZIANIA/SP)</t>
  </si>
  <si>
    <t>Polo Macatuba (MACATUBA/SP)</t>
  </si>
  <si>
    <t>Polo Mairinque (MAIRINQUE/SP)</t>
  </si>
  <si>
    <t>Polo Maracaí (MARACAI/SP)</t>
  </si>
  <si>
    <t>Polo Martinópolis (MARTINOPOLIS/SP)</t>
  </si>
  <si>
    <t>Polo Miguelópolis (MIGUELOPOLIS/SP)</t>
  </si>
  <si>
    <t>Polo Mineiros do Tietê (MINEIROS DO TIETE/SP)</t>
  </si>
  <si>
    <t>Polo Miracatu (MIRACATU/SP)</t>
  </si>
  <si>
    <t>Polo Mirante do Paranapanema (MIRANTE DO PARANAPANEMA/SP)</t>
  </si>
  <si>
    <t>Polo Mirassol (MIRASSOL/SP)</t>
  </si>
  <si>
    <t>Polo Mococa (MOCOCA/SP)</t>
  </si>
  <si>
    <t>Polo Mongaguá (MONGAGUA/SP)</t>
  </si>
  <si>
    <t>Polo Monte Alto (MONTE ALTO/SP)</t>
  </si>
  <si>
    <t>Polo Monte Azul Paulista (MONTE AZUL PAULISTA/SP)</t>
  </si>
  <si>
    <t>Polo Monte Mor (MONTE MOR/SP)</t>
  </si>
  <si>
    <t>Polo Morro Agudo (MORRO AGUDO/SP)</t>
  </si>
  <si>
    <t>Polo Murutinga do Sul (MURUTINGA DO SUL/SP)</t>
  </si>
  <si>
    <t>Polo Nantes (NANTES/SP)</t>
  </si>
  <si>
    <t>Polo Narandiba (NARANDIBA/SP)</t>
  </si>
  <si>
    <t>Polo Natividade da Serra (NATIVIDADE DA SERRA/SP)</t>
  </si>
  <si>
    <t>Polo Neves Paulista (NEVES PAULISTA/SP)</t>
  </si>
  <si>
    <t>Polo Nhembo'e a Porá (BERTIOGA/SP)</t>
  </si>
  <si>
    <t>Polo Nipoã (NIPOA/SP)</t>
  </si>
  <si>
    <t>Polo Nova Campina (NOVA CAMPINA/SP)</t>
  </si>
  <si>
    <t>Polo Nova Canaã Paulista (NOVA CANAA PAULISTA/SP)</t>
  </si>
  <si>
    <t>Polo Nova Europa (NOVA EUROPA/SP)</t>
  </si>
  <si>
    <t>Polo Nova Granada (NOVA GRANADA/SP)</t>
  </si>
  <si>
    <t>Polo Nova Luzitânia (NOVA LUZITANIA/SP)</t>
  </si>
  <si>
    <t>Polo Nova Odessa (NOVA ODESSA/SP)</t>
  </si>
  <si>
    <t>Polo Novo Horizonte (NOVO HORIZONTE/SP)</t>
  </si>
  <si>
    <t>Polo Ocauçu (OCAUCU/SP)</t>
  </si>
  <si>
    <t>Polo Onda Verde (ONDA VERDE/SP)</t>
  </si>
  <si>
    <t>Polo Oriente (ORIENTE/SP)</t>
  </si>
  <si>
    <t>Polo Orindiuva (ORINDIUVA/SP)</t>
  </si>
  <si>
    <t>Polo Orlândia (ORLANDIA/SP)</t>
  </si>
  <si>
    <t>Polo Osvaldo Cruz (OSVALDO CRUZ/SP)</t>
  </si>
  <si>
    <t>Polo Ourinhos (OURINHOS/SP)</t>
  </si>
  <si>
    <t>Polo Ouro Verde (OURO VERDE/SP)</t>
  </si>
  <si>
    <t>Polo Ouroeste (OUROESTE/SP)</t>
  </si>
  <si>
    <t>Polo Palestina (PALESTINA/SP)</t>
  </si>
  <si>
    <t>Polo Palmares Paulista (PALMARES PAULISTA/SP)</t>
  </si>
  <si>
    <t>Polo Palmital (PALMITAL/SP)</t>
  </si>
  <si>
    <t>Polo Panorama (PANORAMA/SP)</t>
  </si>
  <si>
    <t>Polo Paraibuna (PARAIBUNA/SP)</t>
  </si>
  <si>
    <t>Polo Paranapanema (PARANAPANEMA/SP)</t>
  </si>
  <si>
    <t>Polo Parapuã (PARAPUA/SP)</t>
  </si>
  <si>
    <t>Polo Paulo de Faria (PAULO DE FARIA/SP)</t>
  </si>
  <si>
    <t>Polo Pederneiras (PEDERNEIRAS/SP)</t>
  </si>
  <si>
    <t>Polo Pedreira (PEDREIRA/SP)</t>
  </si>
  <si>
    <t>Polo Pedro de Toledo (PEDRO DE TOLEDO/SP)</t>
  </si>
  <si>
    <t>Polo Pereira Barreto (PEREIRA BARRETO/SP)</t>
  </si>
  <si>
    <t>Polo Peruíbe (PERUIBE/SP)</t>
  </si>
  <si>
    <t>Polo Piacatu (PIACATU/SP)</t>
  </si>
  <si>
    <t>Polo Piedade (PIEDADE/SP)</t>
  </si>
  <si>
    <t>Polo Pilar do Sul (PILAR DO SUL/SP)</t>
  </si>
  <si>
    <t>Polo Pindamonhangaba (PINDAMONHANGABA/SP)</t>
  </si>
  <si>
    <t>Polo Pindamonhangaba - Salesianos (PINDAMONHANGABA/SP)</t>
  </si>
  <si>
    <t>Polo Piquerobi (PIQUEROBI/SP)</t>
  </si>
  <si>
    <t>Polo Piquete (PIQUETE/SP)</t>
  </si>
  <si>
    <t>Polo Piracaia (PIRACAIA/SP)</t>
  </si>
  <si>
    <t>Polo Piracicaba (PIRACICABA/SP)</t>
  </si>
  <si>
    <t>Polo Piraju (PIRAJU/SP)</t>
  </si>
  <si>
    <t>Polo Pirapozinho (PIRAPOZINHO/SP)</t>
  </si>
  <si>
    <t>Polo Pirassununga (PIRASSUNUNGA/SP)</t>
  </si>
  <si>
    <t>Polo Pitangueiras (PITANGUEIRAS/SP)</t>
  </si>
  <si>
    <t>Polo Pompéia (POMPEIA/SP)</t>
  </si>
  <si>
    <t>Polo Pontalinda (PONTALINDA/SP)</t>
  </si>
  <si>
    <t>Polo Porto Ferreira (PORTO FERREIRA/SP)</t>
  </si>
  <si>
    <t>Polo Potirendaba (POTIRENDABA/SP)</t>
  </si>
  <si>
    <t>Polo Presidente Bernardes (PRESIDENTE BERNARDES/SP)</t>
  </si>
  <si>
    <t>Polo Presidente Venceslau (PRESIDENTE VENCESLAU/SP)</t>
  </si>
  <si>
    <t>Polo Promissão (PROMISSAO/SP)</t>
  </si>
  <si>
    <t>Polo Quatá (QUATA/SP)</t>
  </si>
  <si>
    <t>Polo Queluz (QUELUZ/SP)</t>
  </si>
  <si>
    <t>Polo Rafard (RAFARD/SP)</t>
  </si>
  <si>
    <t>Polo Regente Feijó (REGENTE FEIJO/SP)</t>
  </si>
  <si>
    <t>Polo Regional Araçatuba (ARACATUBA/SP)</t>
  </si>
  <si>
    <t>Polo Regional Itapeva (ITAPEVA/SP)</t>
  </si>
  <si>
    <t>Polo Regional Jaú (JAU/SP)</t>
  </si>
  <si>
    <t>Polo Regional Jundiaí (JUNDIAI/SP)</t>
  </si>
  <si>
    <t>Polo Regional Marília (MARILIA/SP)</t>
  </si>
  <si>
    <t>Polo Regional Presidente Prudente (PRESIDENTE PRUDENTE/SP)</t>
  </si>
  <si>
    <t>Polo Regional Ribeirão Preto (RIBEIRAO PRETO/SP)</t>
  </si>
  <si>
    <t>Polo Regional Santos (SANTOS/SP)</t>
  </si>
  <si>
    <t>Polo Regional São Carlos (SAO CARLOS/SP)</t>
  </si>
  <si>
    <t>Polo Regional São José do Rio Preto (SAO JOSE DO RIO PRETO/SP)</t>
  </si>
  <si>
    <t>Polo Regional São José dos Campos (SAO JOSE DOS CAMPOS/SP)</t>
  </si>
  <si>
    <t>Polo Regional Sorocaba (SOROCABA/SP)</t>
  </si>
  <si>
    <t>Polo Registro (REGISTRO/SP)</t>
  </si>
  <si>
    <t>Polo Ribeira (RIBEIRA/SP)</t>
  </si>
  <si>
    <t>Polo Ribeirão Branco (RIBEIRAO BRANCO/SP)</t>
  </si>
  <si>
    <t>Polo Ribeirão do Sul (RIBEIRAO DO SUL/SP)</t>
  </si>
  <si>
    <t>Polo Ribeirão Grande (RIBEIRAO GRANDE/SP)</t>
  </si>
  <si>
    <t>Polo Rincão (RINCAO/SP)</t>
  </si>
  <si>
    <t>Polo Rinópolis (RINOPOLIS/SP)</t>
  </si>
  <si>
    <t>Polo Rio Claro (RIO CLARO/SP)</t>
  </si>
  <si>
    <t>Polo Riolândia (RIOLANDIA/SP)</t>
  </si>
  <si>
    <t>Polo Riversul (RIVERSUL/SP)</t>
  </si>
  <si>
    <t>Polo Rosana (ROSANA/SP)</t>
  </si>
  <si>
    <t>Polo Roseira (ROSEIRA/SP)</t>
  </si>
  <si>
    <t>Polo Rubiácea (RUBIACEA/SP)</t>
  </si>
  <si>
    <t>Polo Sabino (SABINO/SP)</t>
  </si>
  <si>
    <t>Polo Sagres (SAGRES/SP)</t>
  </si>
  <si>
    <t>Polo Salmourão (SALMOURAO/SP)</t>
  </si>
  <si>
    <t>Polo Salto (SALTO/SP)</t>
  </si>
  <si>
    <t>Polo Salto Grande (SALTO GRANDE/SP)</t>
  </si>
  <si>
    <t>Polo Sandovalina (SANDOVALINA/SP)</t>
  </si>
  <si>
    <t>Polo Santa Adélia (SANTA ADELIA/SP)</t>
  </si>
  <si>
    <t>Polo Santa Albertina (SANTA ALBERTINA/SP)</t>
  </si>
  <si>
    <t>Polo Santa Bárbara DOeste (SANTA BARBARA D'OESTE/SP)</t>
  </si>
  <si>
    <t>Polo Santa Cruz da Esperança (SANTA CRUZ DA ESPERANCA/SP)</t>
  </si>
  <si>
    <t>Polo Santa Cruz do Rio Pardo (SANTA CRUZ DO RIO PARDO/SP)</t>
  </si>
  <si>
    <t>Polo Santa Fé do Sul (SANTA FE DO SUL/SP)</t>
  </si>
  <si>
    <t>Polo Santa Gertrudes (SANTA GERTRUDES/SP)</t>
  </si>
  <si>
    <t>Polo Santa Lúcia (SANTA LUCIA/SP)</t>
  </si>
  <si>
    <t>Polo Santa Maria da Serra (SANTA MARIA DA SERRA/SP)</t>
  </si>
  <si>
    <t>Polo Santa Rosa do Viterbo (SANTA ROSA DE VITERBO/SP)</t>
  </si>
  <si>
    <t>Polo Santo Antonio de Posse (SANTO ANTONIO DE POSSE/SP)</t>
  </si>
  <si>
    <t>Polo Santo Antonio do Jardim (SANTO ANTONIO DO JARDIM/SP)</t>
  </si>
  <si>
    <t>Polo Santo Antonio do Pinhal (SANTO ANTONIO DO PINHAL/SP)</t>
  </si>
  <si>
    <t>Polo Santo Expedito (SANTO EXPEDITO/SP)</t>
  </si>
  <si>
    <t>Polo Santópolis do Aguapeí (SANTOPOLIS DO AGUAPEI/SP)</t>
  </si>
  <si>
    <t>Polo São Joaquim da Barra (SAO JOAQUIM DA BARRA/SP)</t>
  </si>
  <si>
    <t>Polo São José do Barreiro (SAO JOSE DO BARREIRO/SP)</t>
  </si>
  <si>
    <t>Polo São José do Rio Pardo (SAO JOSE DO RIO PARDO/SP)</t>
  </si>
  <si>
    <t>Polo São José dos Campos (SAO JOSE DOS CAMPOS/SP)</t>
  </si>
  <si>
    <t>Polo São Luís do Paraitinga (SAO LUIS DO PARAITINGA/SP)</t>
  </si>
  <si>
    <t>Polo São Manuel (SAO MANUEL/SP)</t>
  </si>
  <si>
    <t>Polo São Miguel Arcanjo (SAO MIGUEL ARCANJO/SP)</t>
  </si>
  <si>
    <t>Polo São Roque (SAO ROQUE/SP)</t>
  </si>
  <si>
    <t>Polo São Sebastião (SAO SEBASTIAO/SP)</t>
  </si>
  <si>
    <t>Polo São Sebastião da Grama (SAO SEBASTIAO DA GRAMA/SP)</t>
  </si>
  <si>
    <t>Polo São Simão (SAO SIMAO/SP)</t>
  </si>
  <si>
    <t>Polo São Vicente (SAO VICENTE/SP)</t>
  </si>
  <si>
    <t>Polo Sarutaiá (SARUTAIA/SP)</t>
  </si>
  <si>
    <t>Polo Serra Negra (SERRA NEGRA/SP)</t>
  </si>
  <si>
    <t>Polo Serrana (SERRANA/SP)</t>
  </si>
  <si>
    <t>Polo Sertãozinho (SERTAOZINHO/SP)</t>
  </si>
  <si>
    <t>Polo Sete Barras (SETE BARRAS/SP)</t>
  </si>
  <si>
    <t>Polo Severínia (SEVERINIA/SP)</t>
  </si>
  <si>
    <t>Polo Silveiras (SILVEIRAS/SP)</t>
  </si>
  <si>
    <t>Polo Socorro (SOCORRO/SP)</t>
  </si>
  <si>
    <t>Polo Sud Mennucci (SUD MENNUCCI/SP)</t>
  </si>
  <si>
    <t>Polo Sumaré (SUMARE/SP)</t>
  </si>
  <si>
    <t>Polo Tabatinga (TABATINGA/SP)</t>
  </si>
  <si>
    <t>Polo Taciba (TACIBA/SP)</t>
  </si>
  <si>
    <t>Polo Tambaú (TAMBAU/SP)</t>
  </si>
  <si>
    <t>Polo Tanabi (TANABI/SP)</t>
  </si>
  <si>
    <t>Polo Tapiratiba (TAPIRATIBA/SP)</t>
  </si>
  <si>
    <t>Polo Taquaritinga (TAQUARITINGA/SP)</t>
  </si>
  <si>
    <t>Polo Taquarituba (TAQUARITUBA/SP)</t>
  </si>
  <si>
    <t>Polo Taquarivaí (TAQUARIVAI/SP)</t>
  </si>
  <si>
    <t>Polo Tarabai (TARABAI/SP)</t>
  </si>
  <si>
    <t>Polo Taubaté (TAUBATE/SP)</t>
  </si>
  <si>
    <t>Polo Tejupã (TEJUPA/SP)</t>
  </si>
  <si>
    <t>Polo Teodoro Sampaio/Pontal do Paranapanema (TEODORO SAMPAIO/SP)</t>
  </si>
  <si>
    <t>Polo Tietê (TIETE/SP)</t>
  </si>
  <si>
    <t>Polo Torrinha (TORRINHA/SP)</t>
  </si>
  <si>
    <t>Polo Tupã (TUPA/SP)</t>
  </si>
  <si>
    <t>Polo Tupi Paulista (TUPI PAULISTA/SP)</t>
  </si>
  <si>
    <t>Polo Ubarana (UBARANA/SP)</t>
  </si>
  <si>
    <t>Polo Ubatuba (UBATUBA/SP)</t>
  </si>
  <si>
    <t>Polo Urupês (URUPES/SP)</t>
  </si>
  <si>
    <t>Polo Valparaiso (VALPARAISO/SP)</t>
  </si>
  <si>
    <t>Polo Vargem Grande do Sul (VARGEM GRANDE DO SUL/SP)</t>
  </si>
  <si>
    <t>Polo Vera Cruz (VERA CRUZ/SP)</t>
  </si>
  <si>
    <t>Polo Vinhedo (VINHEDO/SP)</t>
  </si>
  <si>
    <t>Polo Viradouro (VIRADOURO/SP)</t>
  </si>
  <si>
    <t>Polo Votuporanga (VOTUPORANGA/SP)</t>
  </si>
  <si>
    <t>315*</t>
  </si>
  <si>
    <t>299*</t>
  </si>
  <si>
    <t>ADITAMENTOS</t>
  </si>
  <si>
    <t>CONTRATO</t>
  </si>
  <si>
    <t>ANO</t>
  </si>
  <si>
    <t>SECRETÁRIO(A)</t>
  </si>
  <si>
    <t>DIRETOR EXECUTIVO</t>
  </si>
  <si>
    <t>1</t>
  </si>
  <si>
    <t>Abaçaí Cultura e Arte - Organização Social de Cultura</t>
  </si>
  <si>
    <t>A Casa - Museu de Artes e Artefatos Brasileiros</t>
  </si>
  <si>
    <t>Associação Cultural de Amigos do Museu Casa de Portinari</t>
  </si>
  <si>
    <t>Associação Paulista dos Amigos da Arte</t>
  </si>
  <si>
    <t>Associação de Cultura, Educação e Assistência Social Santa Marcelina</t>
  </si>
  <si>
    <t>Associação Museu Afro Brasil</t>
  </si>
  <si>
    <t>Associação dos Amigos do Projeto Guri</t>
  </si>
  <si>
    <t>Associação dos Amigos do Paço das Artes Francisco Matarazzo Sobrinho</t>
  </si>
  <si>
    <t>Instituto Pensarte</t>
  </si>
  <si>
    <t>Poiesis - Instituto de Apoio a Cultura, a Lingua e a Literatura</t>
  </si>
  <si>
    <t>SP Leituras - Associação Paulista de Bibliotecas e Leitura</t>
  </si>
  <si>
    <t>Associação dos Artistas Amigos da Praça </t>
  </si>
  <si>
    <t>Associação dos Amigos do Museu do Café </t>
  </si>
  <si>
    <t>Associação dos Amigos do Conservatório de Tatuí </t>
  </si>
  <si>
    <t>20PENS</t>
  </si>
  <si>
    <t>NOT IN VIGOUR</t>
  </si>
  <si>
    <t>IN VIGOUR</t>
  </si>
  <si>
    <t>CTs</t>
  </si>
  <si>
    <t xml:space="preserve">Organizações sociais de cultura </t>
  </si>
  <si>
    <t>Valores</t>
  </si>
  <si>
    <t>Catavento Cultural e Educacional*</t>
  </si>
  <si>
    <t>* O Catavento administra também o projeto Fábricas de Cultura, com apoio do BID.</t>
  </si>
  <si>
    <t>Year</t>
  </si>
  <si>
    <t>Main area</t>
  </si>
  <si>
    <t>Performing Arts</t>
  </si>
  <si>
    <t>Music</t>
  </si>
  <si>
    <t>Popular Culture</t>
  </si>
  <si>
    <t>Museum</t>
  </si>
  <si>
    <t>Various</t>
  </si>
  <si>
    <t>Literature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</si>
</sst>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0000\-000"/>
    <numFmt numFmtId="170" formatCode="\(00\)"/>
    <numFmt numFmtId="171" formatCode="0000\-0000"/>
    <numFmt numFmtId="172" formatCode="&quot;R$&quot;\ #,##0.00"/>
    <numFmt numFmtId="173" formatCode="dd/mm/yy;@"/>
    <numFmt numFmtId="174" formatCode="mm/yyyy"/>
    <numFmt numFmtId="175" formatCode="[$-416]mmm\-yy;@"/>
    <numFmt numFmtId="176" formatCode="00/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52" fillId="14" borderId="0" xfId="0" applyFont="1" applyFill="1" applyAlignment="1">
      <alignment/>
    </xf>
    <xf numFmtId="0" fontId="52" fillId="14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10" xfId="0" applyFont="1" applyBorder="1" applyAlignment="1">
      <alignment/>
    </xf>
    <xf numFmtId="0" fontId="40" fillId="0" borderId="11" xfId="44" applyFont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textRotation="90"/>
    </xf>
    <xf numFmtId="0" fontId="0" fillId="34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69" fontId="0" fillId="0" borderId="11" xfId="0" applyNumberFormat="1" applyFont="1" applyBorder="1" applyAlignment="1">
      <alignment/>
    </xf>
    <xf numFmtId="171" fontId="0" fillId="0" borderId="11" xfId="0" applyNumberFormat="1" applyFont="1" applyBorder="1" applyAlignment="1">
      <alignment horizontal="left"/>
    </xf>
    <xf numFmtId="0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171" fontId="0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0" fillId="34" borderId="16" xfId="0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34" borderId="15" xfId="0" applyFill="1" applyBorder="1" applyAlignment="1">
      <alignment horizontal="center" vertical="center" textRotation="90"/>
    </xf>
    <xf numFmtId="172" fontId="0" fillId="34" borderId="11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14" borderId="0" xfId="0" applyFont="1" applyFill="1" applyAlignment="1">
      <alignment/>
    </xf>
    <xf numFmtId="0" fontId="0" fillId="14" borderId="0" xfId="0" applyFont="1" applyFill="1" applyBorder="1" applyAlignment="1">
      <alignment/>
    </xf>
    <xf numFmtId="0" fontId="52" fillId="14" borderId="18" xfId="0" applyFont="1" applyFill="1" applyBorder="1" applyAlignment="1">
      <alignment/>
    </xf>
    <xf numFmtId="0" fontId="40" fillId="14" borderId="0" xfId="44" applyFont="1" applyFill="1" applyBorder="1" applyAlignment="1" applyProtection="1">
      <alignment/>
      <protection/>
    </xf>
    <xf numFmtId="0" fontId="0" fillId="14" borderId="0" xfId="0" applyFont="1" applyFill="1" applyBorder="1" applyAlignment="1">
      <alignment horizontal="left"/>
    </xf>
    <xf numFmtId="0" fontId="0" fillId="14" borderId="0" xfId="0" applyNumberFormat="1" applyFont="1" applyFill="1" applyBorder="1" applyAlignment="1">
      <alignment/>
    </xf>
    <xf numFmtId="14" fontId="0" fillId="14" borderId="0" xfId="0" applyNumberFormat="1" applyFont="1" applyFill="1" applyBorder="1" applyAlignment="1">
      <alignment/>
    </xf>
    <xf numFmtId="172" fontId="0" fillId="14" borderId="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4" fontId="0" fillId="0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4" borderId="13" xfId="0" applyFont="1" applyFill="1" applyBorder="1" applyAlignment="1">
      <alignment horizontal="center" vertical="center" textRotation="90"/>
    </xf>
    <xf numFmtId="172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1" xfId="0" applyNumberFormat="1" applyFont="1" applyFill="1" applyBorder="1" applyAlignment="1">
      <alignment/>
    </xf>
    <xf numFmtId="0" fontId="0" fillId="35" borderId="11" xfId="0" applyNumberFormat="1" applyFill="1" applyBorder="1" applyAlignment="1">
      <alignment/>
    </xf>
    <xf numFmtId="14" fontId="0" fillId="35" borderId="11" xfId="0" applyNumberFormat="1" applyFill="1" applyBorder="1" applyAlignment="1">
      <alignment/>
    </xf>
    <xf numFmtId="172" fontId="0" fillId="35" borderId="11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34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0" fillId="34" borderId="13" xfId="0" applyFont="1" applyFill="1" applyBorder="1" applyAlignment="1">
      <alignment horizontal="center" vertical="center" textRotation="90"/>
    </xf>
    <xf numFmtId="16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169" fontId="0" fillId="0" borderId="11" xfId="0" applyNumberFormat="1" applyBorder="1" applyAlignment="1">
      <alignment horizontal="left"/>
    </xf>
    <xf numFmtId="171" fontId="0" fillId="0" borderId="11" xfId="0" applyNumberFormat="1" applyBorder="1" applyAlignment="1">
      <alignment horizontal="left"/>
    </xf>
    <xf numFmtId="16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0" fontId="0" fillId="33" borderId="11" xfId="0" applyFont="1" applyFill="1" applyBorder="1" applyAlignment="1">
      <alignment/>
    </xf>
    <xf numFmtId="171" fontId="0" fillId="33" borderId="11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0" fillId="0" borderId="11" xfId="44" applyBorder="1" applyAlignment="1" applyProtection="1">
      <alignment horizontal="left"/>
      <protection/>
    </xf>
    <xf numFmtId="0" fontId="40" fillId="0" borderId="11" xfId="44" applyFill="1" applyBorder="1" applyAlignment="1" applyProtection="1">
      <alignment/>
      <protection/>
    </xf>
    <xf numFmtId="171" fontId="0" fillId="33" borderId="11" xfId="0" applyNumberFormat="1" applyFont="1" applyFill="1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40" fillId="0" borderId="11" xfId="44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54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54" fillId="0" borderId="0" xfId="0" applyNumberFormat="1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14" fontId="45" fillId="0" borderId="0" xfId="0" applyNumberFormat="1" applyFont="1" applyAlignment="1">
      <alignment/>
    </xf>
    <xf numFmtId="0" fontId="0" fillId="14" borderId="0" xfId="0" applyNumberForma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5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4" fontId="0" fillId="14" borderId="0" xfId="0" applyNumberFormat="1" applyFill="1" applyAlignment="1">
      <alignment/>
    </xf>
    <xf numFmtId="0" fontId="55" fillId="33" borderId="0" xfId="0" applyFont="1" applyFill="1" applyAlignment="1">
      <alignment/>
    </xf>
    <xf numFmtId="176" fontId="0" fillId="14" borderId="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left"/>
    </xf>
    <xf numFmtId="8" fontId="0" fillId="33" borderId="18" xfId="0" applyNumberForma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19" xfId="0" applyNumberFormat="1" applyFont="1" applyFill="1" applyBorder="1" applyAlignment="1">
      <alignment horizontal="left"/>
    </xf>
    <xf numFmtId="8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6" fillId="14" borderId="0" xfId="0" applyFont="1" applyFill="1" applyBorder="1" applyAlignment="1">
      <alignment/>
    </xf>
    <xf numFmtId="14" fontId="51" fillId="0" borderId="19" xfId="0" applyNumberFormat="1" applyFont="1" applyFill="1" applyBorder="1" applyAlignment="1">
      <alignment horizontal="left"/>
    </xf>
    <xf numFmtId="1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8" fontId="51" fillId="0" borderId="0" xfId="0" applyNumberFormat="1" applyFont="1" applyFill="1" applyBorder="1" applyAlignment="1">
      <alignment horizontal="left"/>
    </xf>
    <xf numFmtId="8" fontId="0" fillId="0" borderId="18" xfId="0" applyNumberFormat="1" applyFill="1" applyBorder="1" applyAlignment="1">
      <alignment horizontal="left"/>
    </xf>
    <xf numFmtId="8" fontId="51" fillId="0" borderId="18" xfId="0" applyNumberFormat="1" applyFont="1" applyFill="1" applyBorder="1" applyAlignment="1">
      <alignment horizontal="left"/>
    </xf>
    <xf numFmtId="14" fontId="25" fillId="0" borderId="19" xfId="0" applyNumberFormat="1" applyFont="1" applyFill="1" applyBorder="1" applyAlignment="1">
      <alignment horizontal="left"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left"/>
    </xf>
    <xf numFmtId="8" fontId="25" fillId="0" borderId="18" xfId="0" applyNumberFormat="1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37" borderId="0" xfId="0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49" fontId="0" fillId="14" borderId="0" xfId="0" applyNumberFormat="1" applyFill="1" applyAlignment="1">
      <alignment/>
    </xf>
    <xf numFmtId="172" fontId="0" fillId="14" borderId="0" xfId="0" applyNumberFormat="1" applyFill="1" applyAlignment="1">
      <alignment/>
    </xf>
    <xf numFmtId="0" fontId="0" fillId="14" borderId="0" xfId="0" applyFill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right"/>
    </xf>
    <xf numFmtId="0" fontId="57" fillId="38" borderId="22" xfId="0" applyFont="1" applyFill="1" applyBorder="1" applyAlignment="1">
      <alignment horizontal="center" wrapText="1"/>
    </xf>
    <xf numFmtId="0" fontId="57" fillId="38" borderId="23" xfId="0" applyFont="1" applyFill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/>
    </xf>
    <xf numFmtId="172" fontId="57" fillId="38" borderId="23" xfId="0" applyNumberFormat="1" applyFont="1" applyFill="1" applyBorder="1" applyAlignment="1">
      <alignment vertical="top" wrapText="1"/>
    </xf>
    <xf numFmtId="172" fontId="58" fillId="0" borderId="25" xfId="0" applyNumberFormat="1" applyFont="1" applyBorder="1" applyAlignment="1">
      <alignment horizontal="right" vertical="top" wrapText="1"/>
    </xf>
    <xf numFmtId="0" fontId="59" fillId="0" borderId="0" xfId="0" applyFont="1" applyAlignment="1">
      <alignment/>
    </xf>
    <xf numFmtId="17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57" fillId="38" borderId="22" xfId="0" applyFont="1" applyFill="1" applyBorder="1" applyAlignment="1">
      <alignment horizontal="center"/>
    </xf>
    <xf numFmtId="0" fontId="57" fillId="38" borderId="23" xfId="0" applyFont="1" applyFill="1" applyBorder="1" applyAlignment="1">
      <alignment/>
    </xf>
    <xf numFmtId="0" fontId="57" fillId="38" borderId="23" xfId="0" applyFont="1" applyFill="1" applyBorder="1" applyAlignment="1">
      <alignment vertical="top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/>
    </xf>
    <xf numFmtId="0" fontId="58" fillId="0" borderId="25" xfId="0" applyFont="1" applyBorder="1" applyAlignment="1">
      <alignment vertical="top"/>
    </xf>
    <xf numFmtId="172" fontId="21" fillId="36" borderId="0" xfId="0" applyNumberFormat="1" applyFont="1" applyFill="1" applyAlignment="1">
      <alignment/>
    </xf>
    <xf numFmtId="0" fontId="0" fillId="34" borderId="13" xfId="0" applyFont="1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0" fillId="34" borderId="26" xfId="0" applyFill="1" applyBorder="1" applyAlignment="1">
      <alignment horizontal="center" vertical="center" textRotation="90"/>
    </xf>
    <xf numFmtId="0" fontId="0" fillId="34" borderId="26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34" borderId="14" xfId="0" applyFont="1" applyFill="1" applyBorder="1" applyAlignment="1">
      <alignment horizontal="center" vertical="center" textRotation="90"/>
    </xf>
    <xf numFmtId="0" fontId="0" fillId="34" borderId="27" xfId="0" applyFont="1" applyFill="1" applyBorder="1" applyAlignment="1">
      <alignment horizontal="center" vertical="center" textRotation="90"/>
    </xf>
    <xf numFmtId="49" fontId="45" fillId="33" borderId="10" xfId="0" applyNumberFormat="1" applyFont="1" applyFill="1" applyBorder="1" applyAlignment="1">
      <alignment horizontal="center" vertical="center" textRotation="180"/>
    </xf>
    <xf numFmtId="49" fontId="45" fillId="33" borderId="11" xfId="0" applyNumberFormat="1" applyFont="1" applyFill="1" applyBorder="1" applyAlignment="1">
      <alignment horizontal="center" vertical="center" textRotation="180"/>
    </xf>
    <xf numFmtId="49" fontId="45" fillId="33" borderId="12" xfId="0" applyNumberFormat="1" applyFont="1" applyFill="1" applyBorder="1" applyAlignment="1">
      <alignment horizontal="center" vertical="center" textRotation="180"/>
    </xf>
    <xf numFmtId="49" fontId="0" fillId="33" borderId="11" xfId="0" applyNumberFormat="1" applyFill="1" applyBorder="1" applyAlignment="1">
      <alignment horizontal="center" vertical="center" textRotation="180"/>
    </xf>
    <xf numFmtId="49" fontId="0" fillId="33" borderId="12" xfId="0" applyNumberFormat="1" applyFill="1" applyBorder="1" applyAlignment="1">
      <alignment horizontal="center" vertical="center" textRotation="180"/>
    </xf>
    <xf numFmtId="49" fontId="0" fillId="33" borderId="11" xfId="0" applyNumberFormat="1" applyFont="1" applyFill="1" applyBorder="1" applyAlignment="1">
      <alignment horizontal="center" vertical="center" textRotation="180"/>
    </xf>
    <xf numFmtId="49" fontId="55" fillId="33" borderId="10" xfId="0" applyNumberFormat="1" applyFont="1" applyFill="1" applyBorder="1" applyAlignment="1">
      <alignment horizontal="center" vertical="center" textRotation="180"/>
    </xf>
    <xf numFmtId="49" fontId="55" fillId="33" borderId="11" xfId="0" applyNumberFormat="1" applyFont="1" applyFill="1" applyBorder="1" applyAlignment="1">
      <alignment horizontal="center" vertical="center" textRotation="180"/>
    </xf>
    <xf numFmtId="49" fontId="55" fillId="33" borderId="12" xfId="0" applyNumberFormat="1" applyFont="1" applyFill="1" applyBorder="1" applyAlignment="1">
      <alignment horizontal="center" vertical="center" textRotation="180"/>
    </xf>
    <xf numFmtId="49" fontId="25" fillId="33" borderId="10" xfId="0" applyNumberFormat="1" applyFont="1" applyFill="1" applyBorder="1" applyAlignment="1">
      <alignment horizontal="center" vertical="center" textRotation="180"/>
    </xf>
    <xf numFmtId="49" fontId="25" fillId="33" borderId="11" xfId="0" applyNumberFormat="1" applyFont="1" applyFill="1" applyBorder="1" applyAlignment="1">
      <alignment horizontal="center" vertical="center" textRotation="180"/>
    </xf>
    <xf numFmtId="49" fontId="25" fillId="33" borderId="12" xfId="0" applyNumberFormat="1" applyFont="1" applyFill="1" applyBorder="1" applyAlignment="1">
      <alignment horizontal="center" vertical="center" textRotation="180"/>
    </xf>
    <xf numFmtId="49" fontId="51" fillId="33" borderId="11" xfId="0" applyNumberFormat="1" applyFont="1" applyFill="1" applyBorder="1" applyAlignment="1">
      <alignment horizontal="center" vertical="center" textRotation="180"/>
    </xf>
    <xf numFmtId="49" fontId="51" fillId="33" borderId="12" xfId="0" applyNumberFormat="1" applyFont="1" applyFill="1" applyBorder="1" applyAlignment="1">
      <alignment horizontal="center" vertical="center" textRotation="180"/>
    </xf>
    <xf numFmtId="0" fontId="0" fillId="0" borderId="15" xfId="0" applyBorder="1" applyAlignment="1">
      <alignment/>
    </xf>
    <xf numFmtId="49" fontId="51" fillId="33" borderId="10" xfId="0" applyNumberFormat="1" applyFont="1" applyFill="1" applyBorder="1" applyAlignment="1">
      <alignment horizontal="center" vertical="center" textRotation="180"/>
    </xf>
    <xf numFmtId="176" fontId="55" fillId="33" borderId="10" xfId="0" applyNumberFormat="1" applyFont="1" applyFill="1" applyBorder="1" applyAlignment="1">
      <alignment horizontal="center" vertical="center" textRotation="180"/>
    </xf>
    <xf numFmtId="0" fontId="55" fillId="33" borderId="11" xfId="0" applyFont="1" applyFill="1" applyBorder="1" applyAlignment="1">
      <alignment horizontal="center" vertical="center" textRotation="180"/>
    </xf>
    <xf numFmtId="176" fontId="25" fillId="33" borderId="10" xfId="0" applyNumberFormat="1" applyFont="1" applyFill="1" applyBorder="1" applyAlignment="1">
      <alignment horizontal="center" vertical="center" textRotation="180"/>
    </xf>
    <xf numFmtId="0" fontId="25" fillId="33" borderId="11" xfId="0" applyFont="1" applyFill="1" applyBorder="1" applyAlignment="1">
      <alignment horizontal="center" vertical="center" textRotation="180"/>
    </xf>
    <xf numFmtId="0" fontId="25" fillId="33" borderId="12" xfId="0" applyFont="1" applyFill="1" applyBorder="1" applyAlignment="1">
      <alignment horizontal="center" vertical="center" textRotation="180"/>
    </xf>
    <xf numFmtId="176" fontId="51" fillId="33" borderId="11" xfId="0" applyNumberFormat="1" applyFont="1" applyFill="1" applyBorder="1" applyAlignment="1">
      <alignment horizontal="center" vertical="center" textRotation="180"/>
    </xf>
    <xf numFmtId="0" fontId="51" fillId="33" borderId="11" xfId="0" applyFont="1" applyFill="1" applyBorder="1" applyAlignment="1">
      <alignment horizontal="center" vertical="center" textRotation="180"/>
    </xf>
    <xf numFmtId="0" fontId="51" fillId="33" borderId="12" xfId="0" applyFont="1" applyFill="1" applyBorder="1" applyAlignment="1">
      <alignment horizontal="center" vertical="center" textRotation="18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149959996342659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RECURSOS OS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"/>
          <c:y val="0.09225"/>
          <c:w val="0.838"/>
          <c:h val="0.8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Gráficos!$Y$10</c:f>
              <c:strCache>
                <c:ptCount val="1"/>
                <c:pt idx="0">
                  <c:v>NOT IN VIGOUR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(Gráficos!$X$11:$X$29,Gráficos!$X$34)</c:f>
              <c:strCache/>
            </c:strRef>
          </c:cat>
          <c:val>
            <c:numRef>
              <c:f>(Gráficos!$Y$11:$Y$29,Gráficos!$Y$34)</c:f>
              <c:numCache/>
            </c:numRef>
          </c:val>
          <c:shape val="box"/>
        </c:ser>
        <c:ser>
          <c:idx val="1"/>
          <c:order val="1"/>
          <c:tx>
            <c:strRef>
              <c:f>Gráficos!$Z$10</c:f>
              <c:strCache>
                <c:ptCount val="1"/>
                <c:pt idx="0">
                  <c:v>IN VIGOUR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(Gráficos!$X$11:$X$29,Gráficos!$X$34)</c:f>
              <c:strCache/>
            </c:strRef>
          </c:cat>
          <c:val>
            <c:numRef>
              <c:f>(Gráficos!$Z$11:$Z$29,Gráficos!$Z$34)</c:f>
              <c:numCache/>
            </c:numRef>
          </c:val>
          <c:shape val="box"/>
        </c:ser>
        <c:overlap val="100"/>
        <c:gapWidth val="55"/>
        <c:gapDepth val="55"/>
        <c:shape val="box"/>
        <c:axId val="17363213"/>
        <c:axId val="22051190"/>
      </c:bar3D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375"/>
          <c:w val="0.12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GASTOS SECCULT - SP (gr.1)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7325"/>
          <c:w val="0.790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v>OUTROS GASTOS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'SECult-SP'!$A$7:$A$13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'SECult-SP'!$C$7:$C$13</c:f>
              <c:numCache>
                <c:ptCount val="7"/>
                <c:pt idx="0">
                  <c:v>109371294.43</c:v>
                </c:pt>
                <c:pt idx="1">
                  <c:v>63154517.129999995</c:v>
                </c:pt>
                <c:pt idx="2">
                  <c:v>98400217.03999999</c:v>
                </c:pt>
                <c:pt idx="3">
                  <c:v>87735345.94999999</c:v>
                </c:pt>
                <c:pt idx="4">
                  <c:v>259585580.36</c:v>
                </c:pt>
                <c:pt idx="5">
                  <c:v>292516074.91</c:v>
                </c:pt>
                <c:pt idx="6">
                  <c:v>193966805.55</c:v>
                </c:pt>
              </c:numCache>
            </c:numRef>
          </c:val>
        </c:ser>
        <c:ser>
          <c:idx val="1"/>
          <c:order val="1"/>
          <c:tx>
            <c:v>CG 846/98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'SECult-SP'!$A$7:$A$13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'SECult-SP'!$D$7:$D$13</c:f>
              <c:numCache>
                <c:ptCount val="7"/>
                <c:pt idx="0">
                  <c:v>46342754.21</c:v>
                </c:pt>
                <c:pt idx="1">
                  <c:v>147123940.86</c:v>
                </c:pt>
                <c:pt idx="2">
                  <c:v>193170733.73</c:v>
                </c:pt>
                <c:pt idx="3">
                  <c:v>285834016.66</c:v>
                </c:pt>
                <c:pt idx="4">
                  <c:v>296835491.62</c:v>
                </c:pt>
                <c:pt idx="5">
                  <c:v>349110897.67</c:v>
                </c:pt>
                <c:pt idx="6">
                  <c:v>386206110.82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FFFFFF"/>
              </a:solidFill>
            </a:ln>
          </c:spPr>
        </c:serLines>
        <c:axId val="64242983"/>
        <c:axId val="41315936"/>
      </c:bar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298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9175"/>
          <c:w val="0.146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GASTOS SECCULT - SP (gr.2)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325"/>
          <c:w val="0.792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OUTROS GASTOS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'SECult-SP'!$A$7:$A$13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'SECult-SP'!$C$7:$C$13</c:f>
              <c:numCache>
                <c:ptCount val="7"/>
                <c:pt idx="0">
                  <c:v>109371294.43</c:v>
                </c:pt>
                <c:pt idx="1">
                  <c:v>63154517.129999995</c:v>
                </c:pt>
                <c:pt idx="2">
                  <c:v>98400217.03999999</c:v>
                </c:pt>
                <c:pt idx="3">
                  <c:v>87735345.94999999</c:v>
                </c:pt>
                <c:pt idx="4">
                  <c:v>259585580.36</c:v>
                </c:pt>
                <c:pt idx="5">
                  <c:v>292516074.91</c:v>
                </c:pt>
                <c:pt idx="6">
                  <c:v>193966805.55</c:v>
                </c:pt>
              </c:numCache>
            </c:numRef>
          </c:val>
        </c:ser>
        <c:ser>
          <c:idx val="1"/>
          <c:order val="1"/>
          <c:tx>
            <c:v>CG 846/98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'SECult-SP'!$A$7:$A$13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'SECult-SP'!$D$7:$D$13</c:f>
              <c:numCache>
                <c:ptCount val="7"/>
                <c:pt idx="0">
                  <c:v>46342754.21</c:v>
                </c:pt>
                <c:pt idx="1">
                  <c:v>147123940.86</c:v>
                </c:pt>
                <c:pt idx="2">
                  <c:v>193170733.73</c:v>
                </c:pt>
                <c:pt idx="3">
                  <c:v>285834016.66</c:v>
                </c:pt>
                <c:pt idx="4">
                  <c:v>296835491.62</c:v>
                </c:pt>
                <c:pt idx="5">
                  <c:v>349110897.67</c:v>
                </c:pt>
                <c:pt idx="6">
                  <c:v>386206110.82</c:v>
                </c:pt>
              </c:numCache>
            </c:numRef>
          </c:val>
        </c:ser>
        <c:gapWidth val="300"/>
        <c:axId val="36299105"/>
        <c:axId val="58256490"/>
      </c:bar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9175"/>
          <c:w val="0.146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123825</xdr:rowOff>
    </xdr:from>
    <xdr:to>
      <xdr:col>2</xdr:col>
      <xdr:colOff>419100</xdr:colOff>
      <xdr:row>5</xdr:row>
      <xdr:rowOff>47625</xdr:rowOff>
    </xdr:to>
    <xdr:pic>
      <xdr:nvPicPr>
        <xdr:cNvPr id="1" name="Imagem 1" descr="logo_final_curva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152400</xdr:rowOff>
    </xdr:from>
    <xdr:to>
      <xdr:col>11</xdr:col>
      <xdr:colOff>180975</xdr:colOff>
      <xdr:row>29</xdr:row>
      <xdr:rowOff>152400</xdr:rowOff>
    </xdr:to>
    <xdr:graphicFrame>
      <xdr:nvGraphicFramePr>
        <xdr:cNvPr id="1" name="Gráfico 1"/>
        <xdr:cNvGraphicFramePr/>
      </xdr:nvGraphicFramePr>
      <xdr:xfrm>
        <a:off x="400050" y="323850"/>
        <a:ext cx="7677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34</xdr:row>
      <xdr:rowOff>19050</xdr:rowOff>
    </xdr:from>
    <xdr:to>
      <xdr:col>11</xdr:col>
      <xdr:colOff>28575</xdr:colOff>
      <xdr:row>61</xdr:row>
      <xdr:rowOff>152400</xdr:rowOff>
    </xdr:to>
    <xdr:graphicFrame>
      <xdr:nvGraphicFramePr>
        <xdr:cNvPr id="2" name="Gráfico 1"/>
        <xdr:cNvGraphicFramePr/>
      </xdr:nvGraphicFramePr>
      <xdr:xfrm>
        <a:off x="352425" y="6477000"/>
        <a:ext cx="7572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66</xdr:row>
      <xdr:rowOff>76200</xdr:rowOff>
    </xdr:from>
    <xdr:to>
      <xdr:col>11</xdr:col>
      <xdr:colOff>28575</xdr:colOff>
      <xdr:row>94</xdr:row>
      <xdr:rowOff>19050</xdr:rowOff>
    </xdr:to>
    <xdr:graphicFrame>
      <xdr:nvGraphicFramePr>
        <xdr:cNvPr id="3" name="Gráfico 1"/>
        <xdr:cNvGraphicFramePr/>
      </xdr:nvGraphicFramePr>
      <xdr:xfrm>
        <a:off x="352425" y="12630150"/>
        <a:ext cx="7572375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523875</xdr:colOff>
      <xdr:row>39</xdr:row>
      <xdr:rowOff>161925</xdr:rowOff>
    </xdr:from>
    <xdr:to>
      <xdr:col>14</xdr:col>
      <xdr:colOff>1057275</xdr:colOff>
      <xdr:row>56</xdr:row>
      <xdr:rowOff>9525</xdr:rowOff>
    </xdr:to>
    <xdr:pic>
      <xdr:nvPicPr>
        <xdr:cNvPr id="4" name="Imagem 6" descr="OS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7572375"/>
          <a:ext cx="16668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76200</xdr:rowOff>
    </xdr:from>
    <xdr:to>
      <xdr:col>4</xdr:col>
      <xdr:colOff>781050</xdr:colOff>
      <xdr:row>5</xdr:row>
      <xdr:rowOff>0</xdr:rowOff>
    </xdr:to>
    <xdr:pic>
      <xdr:nvPicPr>
        <xdr:cNvPr id="1" name="Imagem 1" descr="logo_final_curva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142875</xdr:rowOff>
    </xdr:from>
    <xdr:to>
      <xdr:col>4</xdr:col>
      <xdr:colOff>57150</xdr:colOff>
      <xdr:row>5</xdr:row>
      <xdr:rowOff>66675</xdr:rowOff>
    </xdr:to>
    <xdr:pic>
      <xdr:nvPicPr>
        <xdr:cNvPr id="1" name="Imagem 1" descr="logo_final_curva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33375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aacultural.org.br/" TargetMode="External" /><Relationship Id="rId2" Type="http://schemas.openxmlformats.org/officeDocument/2006/relationships/hyperlink" Target="http://www.projetoguri.com.br/" TargetMode="External" /><Relationship Id="rId3" Type="http://schemas.openxmlformats.org/officeDocument/2006/relationships/hyperlink" Target="http://www.pinacoteca.org.br/" TargetMode="External" /><Relationship Id="rId4" Type="http://schemas.openxmlformats.org/officeDocument/2006/relationships/hyperlink" Target="http://www.conservatoriodetatui.org.br/" TargetMode="External" /><Relationship Id="rId5" Type="http://schemas.openxmlformats.org/officeDocument/2006/relationships/hyperlink" Target="http://www.acamportinari.org/" TargetMode="External" /><Relationship Id="rId6" Type="http://schemas.openxmlformats.org/officeDocument/2006/relationships/hyperlink" Target="http://www.saopaulocompanhiadedanca.art.br/" TargetMode="External" /><Relationship Id="rId7" Type="http://schemas.openxmlformats.org/officeDocument/2006/relationships/hyperlink" Target="http://www.poiesis.org.br/" TargetMode="External" /><Relationship Id="rId8" Type="http://schemas.openxmlformats.org/officeDocument/2006/relationships/hyperlink" Target="http://www.assaoc.org.br/" TargetMode="External" /><Relationship Id="rId9" Type="http://schemas.openxmlformats.org/officeDocument/2006/relationships/hyperlink" Target="http://www.museuartesacra.org.br/" TargetMode="External" /><Relationship Id="rId10" Type="http://schemas.openxmlformats.org/officeDocument/2006/relationships/hyperlink" Target="http://spescoladeteatro.org.br/" TargetMode="External" /><Relationship Id="rId11" Type="http://schemas.openxmlformats.org/officeDocument/2006/relationships/hyperlink" Target="http://www.museuafrobrasil.org.br/" TargetMode="External" /><Relationship Id="rId12" Type="http://schemas.openxmlformats.org/officeDocument/2006/relationships/hyperlink" Target="http://www.museudofutebol.org.br/" TargetMode="External" /><Relationship Id="rId13" Type="http://schemas.openxmlformats.org/officeDocument/2006/relationships/hyperlink" Target="http://www.museudocafe.com.br/" TargetMode="External" /><Relationship Id="rId14" Type="http://schemas.openxmlformats.org/officeDocument/2006/relationships/hyperlink" Target="http://www.cataventocultural.org.br/" TargetMode="External" /><Relationship Id="rId15" Type="http://schemas.openxmlformats.org/officeDocument/2006/relationships/hyperlink" Target="http://www.pacodasartes.org.br/" TargetMode="External" /><Relationship Id="rId16" Type="http://schemas.openxmlformats.org/officeDocument/2006/relationships/hyperlink" Target="http://www.mcb.org.br/" TargetMode="External" /><Relationship Id="rId17" Type="http://schemas.openxmlformats.org/officeDocument/2006/relationships/hyperlink" Target="http://www.osesp.art.br/" TargetMode="External" /><Relationship Id="rId18" Type="http://schemas.openxmlformats.org/officeDocument/2006/relationships/hyperlink" Target="http://www.spleituras.org.br/" TargetMode="External" /><Relationship Id="rId19" Type="http://schemas.openxmlformats.org/officeDocument/2006/relationships/hyperlink" Target="http://www.mis-sp.org.br/" TargetMode="External" /><Relationship Id="rId20" Type="http://schemas.openxmlformats.org/officeDocument/2006/relationships/hyperlink" Target="http://www.memorialdoimigrante.org.br/" TargetMode="External" /><Relationship Id="rId21" Type="http://schemas.openxmlformats.org/officeDocument/2006/relationships/hyperlink" Target="http://www.abacai.org.br/" TargetMode="External" /><Relationship Id="rId22" Type="http://schemas.openxmlformats.org/officeDocument/2006/relationships/hyperlink" Target="http://www.santamarcelinacultura.org.br/" TargetMode="Externa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5:DN79"/>
  <sheetViews>
    <sheetView showGridLines="0"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CU19" sqref="CU19"/>
    </sheetView>
  </sheetViews>
  <sheetFormatPr defaultColWidth="9.140625" defaultRowHeight="15" outlineLevelRow="1" outlineLevelCol="1"/>
  <cols>
    <col min="1" max="3" width="9.140625" style="44" customWidth="1"/>
    <col min="4" max="4" width="4.8515625" style="44" bestFit="1" customWidth="1"/>
    <col min="5" max="5" width="15.7109375" style="44" bestFit="1" customWidth="1"/>
    <col min="6" max="6" width="31.421875" style="44" bestFit="1" customWidth="1"/>
    <col min="7" max="7" width="4.8515625" style="44" customWidth="1"/>
    <col min="8" max="8" width="9.140625" style="44" customWidth="1"/>
    <col min="9" max="9" width="4.8515625" style="44" bestFit="1" customWidth="1"/>
    <col min="10" max="10" width="15.7109375" style="44" bestFit="1" customWidth="1"/>
    <col min="11" max="11" width="35.421875" style="44" bestFit="1" customWidth="1"/>
    <col min="12" max="12" width="4.8515625" style="44" bestFit="1" customWidth="1"/>
    <col min="13" max="13" width="9.140625" style="44" customWidth="1"/>
    <col min="14" max="14" width="4.8515625" style="44" customWidth="1"/>
    <col min="15" max="15" width="15.7109375" style="44" bestFit="1" customWidth="1"/>
    <col min="16" max="16" width="31.7109375" style="44" bestFit="1" customWidth="1"/>
    <col min="17" max="17" width="4.8515625" style="44" bestFit="1" customWidth="1"/>
    <col min="18" max="18" width="9.140625" style="44" customWidth="1"/>
    <col min="19" max="19" width="4.8515625" style="44" bestFit="1" customWidth="1"/>
    <col min="20" max="20" width="15.7109375" style="44" bestFit="1" customWidth="1"/>
    <col min="21" max="21" width="31.7109375" style="44" bestFit="1" customWidth="1"/>
    <col min="22" max="22" width="4.8515625" style="44" bestFit="1" customWidth="1"/>
    <col min="23" max="23" width="9.140625" style="44" customWidth="1"/>
    <col min="24" max="24" width="4.8515625" style="44" bestFit="1" customWidth="1"/>
    <col min="25" max="25" width="15.7109375" style="44" bestFit="1" customWidth="1"/>
    <col min="26" max="26" width="40.57421875" style="44" bestFit="1" customWidth="1"/>
    <col min="27" max="27" width="4.8515625" style="44" bestFit="1" customWidth="1"/>
    <col min="28" max="28" width="9.140625" style="44" customWidth="1"/>
    <col min="29" max="29" width="4.8515625" style="44" bestFit="1" customWidth="1"/>
    <col min="30" max="30" width="15.7109375" style="44" bestFit="1" customWidth="1"/>
    <col min="31" max="31" width="39.421875" style="44" bestFit="1" customWidth="1"/>
    <col min="32" max="32" width="4.8515625" style="44" bestFit="1" customWidth="1"/>
    <col min="33" max="33" width="9.140625" style="44" customWidth="1"/>
    <col min="34" max="34" width="4.8515625" style="44" bestFit="1" customWidth="1"/>
    <col min="35" max="35" width="15.7109375" style="44" bestFit="1" customWidth="1"/>
    <col min="36" max="36" width="41.8515625" style="44" bestFit="1" customWidth="1"/>
    <col min="37" max="37" width="4.8515625" style="44" bestFit="1" customWidth="1"/>
    <col min="38" max="38" width="9.140625" style="44" customWidth="1"/>
    <col min="39" max="39" width="4.8515625" style="44" bestFit="1" customWidth="1"/>
    <col min="40" max="40" width="15.7109375" style="44" bestFit="1" customWidth="1"/>
    <col min="41" max="41" width="39.140625" style="44" bestFit="1" customWidth="1"/>
    <col min="42" max="42" width="4.8515625" style="44" bestFit="1" customWidth="1"/>
    <col min="43" max="43" width="9.140625" style="44" customWidth="1"/>
    <col min="44" max="44" width="4.8515625" style="44" bestFit="1" customWidth="1"/>
    <col min="45" max="45" width="15.7109375" style="44" bestFit="1" customWidth="1"/>
    <col min="46" max="46" width="34.8515625" style="44" bestFit="1" customWidth="1"/>
    <col min="47" max="47" width="4.8515625" style="44" bestFit="1" customWidth="1"/>
    <col min="48" max="48" width="9.140625" style="44" customWidth="1"/>
    <col min="49" max="49" width="4.8515625" style="44" bestFit="1" customWidth="1"/>
    <col min="50" max="50" width="15.7109375" style="44" bestFit="1" customWidth="1"/>
    <col min="51" max="51" width="47.00390625" style="44" bestFit="1" customWidth="1"/>
    <col min="52" max="52" width="4.8515625" style="44" bestFit="1" customWidth="1"/>
    <col min="53" max="53" width="9.140625" style="44" customWidth="1"/>
    <col min="54" max="54" width="4.8515625" style="44" bestFit="1" customWidth="1"/>
    <col min="55" max="55" width="15.7109375" style="44" bestFit="1" customWidth="1"/>
    <col min="56" max="56" width="31.140625" style="44" bestFit="1" customWidth="1"/>
    <col min="57" max="57" width="4.8515625" style="44" bestFit="1" customWidth="1"/>
    <col min="58" max="58" width="9.140625" style="44" customWidth="1"/>
    <col min="59" max="59" width="4.8515625" style="44" bestFit="1" customWidth="1"/>
    <col min="60" max="60" width="15.7109375" style="44" bestFit="1" customWidth="1"/>
    <col min="61" max="61" width="40.57421875" style="44" bestFit="1" customWidth="1"/>
    <col min="62" max="62" width="4.8515625" style="44" bestFit="1" customWidth="1"/>
    <col min="63" max="63" width="9.140625" style="44" customWidth="1"/>
    <col min="64" max="64" width="4.8515625" style="44" bestFit="1" customWidth="1"/>
    <col min="65" max="65" width="15.7109375" style="44" bestFit="1" customWidth="1"/>
    <col min="66" max="66" width="36.57421875" style="44" bestFit="1" customWidth="1"/>
    <col min="67" max="67" width="4.8515625" style="44" bestFit="1" customWidth="1"/>
    <col min="68" max="68" width="9.140625" style="44" customWidth="1"/>
    <col min="69" max="69" width="4.8515625" style="44" bestFit="1" customWidth="1"/>
    <col min="70" max="70" width="15.7109375" style="44" bestFit="1" customWidth="1"/>
    <col min="71" max="71" width="34.8515625" style="44" bestFit="1" customWidth="1"/>
    <col min="72" max="72" width="4.8515625" style="44" bestFit="1" customWidth="1"/>
    <col min="73" max="73" width="9.140625" style="44" customWidth="1"/>
    <col min="74" max="74" width="4.8515625" style="44" bestFit="1" customWidth="1"/>
    <col min="75" max="75" width="15.7109375" style="44" bestFit="1" customWidth="1"/>
    <col min="76" max="76" width="40.8515625" style="44" bestFit="1" customWidth="1"/>
    <col min="77" max="77" width="4.8515625" style="44" bestFit="1" customWidth="1"/>
    <col min="78" max="78" width="9.140625" style="44" customWidth="1"/>
    <col min="79" max="79" width="4.8515625" style="44" bestFit="1" customWidth="1"/>
    <col min="80" max="80" width="15.7109375" style="44" bestFit="1" customWidth="1"/>
    <col min="81" max="81" width="34.8515625" style="44" bestFit="1" customWidth="1"/>
    <col min="82" max="82" width="4.8515625" style="44" bestFit="1" customWidth="1"/>
    <col min="83" max="83" width="9.140625" style="44" customWidth="1"/>
    <col min="84" max="84" width="4.8515625" style="44" bestFit="1" customWidth="1"/>
    <col min="85" max="85" width="15.7109375" style="44" bestFit="1" customWidth="1"/>
    <col min="86" max="86" width="46.8515625" style="44" bestFit="1" customWidth="1"/>
    <col min="87" max="87" width="4.8515625" style="44" bestFit="1" customWidth="1"/>
    <col min="88" max="88" width="9.140625" style="44" customWidth="1"/>
    <col min="89" max="89" width="4.8515625" style="44" bestFit="1" customWidth="1"/>
    <col min="90" max="90" width="15.7109375" style="44" bestFit="1" customWidth="1"/>
    <col min="91" max="91" width="30.57421875" style="44" bestFit="1" customWidth="1"/>
    <col min="92" max="92" width="4.8515625" style="44" bestFit="1" customWidth="1"/>
    <col min="93" max="93" width="9.140625" style="44" customWidth="1"/>
    <col min="94" max="94" width="4.8515625" style="44" bestFit="1" customWidth="1"/>
    <col min="95" max="95" width="15.7109375" style="44" bestFit="1" customWidth="1"/>
    <col min="96" max="96" width="31.421875" style="44" bestFit="1" customWidth="1"/>
    <col min="97" max="97" width="4.8515625" style="44" bestFit="1" customWidth="1"/>
    <col min="98" max="99" width="9.140625" style="44" customWidth="1"/>
    <col min="100" max="100" width="4.8515625" style="44" hidden="1" customWidth="1" outlineLevel="1"/>
    <col min="101" max="101" width="15.7109375" style="44" hidden="1" customWidth="1" outlineLevel="1"/>
    <col min="102" max="102" width="26.421875" style="44" hidden="1" customWidth="1" outlineLevel="1"/>
    <col min="103" max="103" width="4.8515625" style="44" hidden="1" customWidth="1" outlineLevel="1"/>
    <col min="104" max="104" width="9.140625" style="44" hidden="1" customWidth="1" outlineLevel="1"/>
    <col min="105" max="105" width="4.8515625" style="44" hidden="1" customWidth="1" outlineLevel="1"/>
    <col min="106" max="106" width="15.7109375" style="44" hidden="1" customWidth="1" outlineLevel="1"/>
    <col min="107" max="107" width="33.7109375" style="44" hidden="1" customWidth="1" outlineLevel="1"/>
    <col min="108" max="108" width="4.8515625" style="44" hidden="1" customWidth="1" outlineLevel="1"/>
    <col min="109" max="109" width="9.140625" style="44" hidden="1" customWidth="1" outlineLevel="1"/>
    <col min="110" max="110" width="4.8515625" style="44" hidden="1" customWidth="1" outlineLevel="1"/>
    <col min="111" max="111" width="15.7109375" style="44" hidden="1" customWidth="1" outlineLevel="1"/>
    <col min="112" max="112" width="36.28125" style="44" hidden="1" customWidth="1" outlineLevel="1"/>
    <col min="113" max="113" width="4.8515625" style="44" hidden="1" customWidth="1" outlineLevel="1"/>
    <col min="114" max="114" width="9.140625" style="44" hidden="1" customWidth="1" outlineLevel="1"/>
    <col min="115" max="115" width="4.8515625" style="44" hidden="1" customWidth="1" outlineLevel="1"/>
    <col min="116" max="116" width="15.7109375" style="44" hidden="1" customWidth="1" outlineLevel="1"/>
    <col min="117" max="117" width="32.28125" style="44" hidden="1" customWidth="1" outlineLevel="1"/>
    <col min="118" max="118" width="4.8515625" style="44" hidden="1" customWidth="1" outlineLevel="1"/>
    <col min="119" max="119" width="9.140625" style="44" customWidth="1" collapsed="1"/>
    <col min="120" max="16384" width="9.140625" style="44" customWidth="1"/>
  </cols>
  <sheetData>
    <row r="2" ht="15"/>
    <row r="3" ht="15"/>
    <row r="4" ht="15"/>
    <row r="5" ht="15">
      <c r="AH5" s="6"/>
    </row>
    <row r="6" spans="4:117" s="7" customFormat="1" ht="18.75">
      <c r="D6" s="46"/>
      <c r="E6" s="46"/>
      <c r="F6" s="46" t="s">
        <v>338</v>
      </c>
      <c r="G6" s="8"/>
      <c r="H6" s="8"/>
      <c r="K6" s="8" t="s">
        <v>339</v>
      </c>
      <c r="L6" s="8"/>
      <c r="M6" s="8"/>
      <c r="P6" s="8" t="s">
        <v>404</v>
      </c>
      <c r="Q6" s="8"/>
      <c r="R6" s="8"/>
      <c r="U6" s="8" t="s">
        <v>405</v>
      </c>
      <c r="V6" s="8"/>
      <c r="W6" s="8"/>
      <c r="Z6" s="8" t="s">
        <v>406</v>
      </c>
      <c r="AA6" s="8"/>
      <c r="AB6" s="8"/>
      <c r="AE6" s="8" t="s">
        <v>407</v>
      </c>
      <c r="AF6" s="8"/>
      <c r="AG6" s="8"/>
      <c r="AJ6" s="8" t="s">
        <v>408</v>
      </c>
      <c r="AK6" s="8"/>
      <c r="AL6" s="8"/>
      <c r="AO6" s="8" t="s">
        <v>409</v>
      </c>
      <c r="AP6" s="8"/>
      <c r="AQ6" s="8"/>
      <c r="AT6" s="8" t="s">
        <v>410</v>
      </c>
      <c r="AU6" s="8"/>
      <c r="AV6" s="8"/>
      <c r="AY6" s="8" t="s">
        <v>411</v>
      </c>
      <c r="AZ6" s="8"/>
      <c r="BA6" s="8"/>
      <c r="BD6" s="8" t="s">
        <v>412</v>
      </c>
      <c r="BE6" s="8"/>
      <c r="BF6" s="8"/>
      <c r="BI6" s="8" t="s">
        <v>413</v>
      </c>
      <c r="BJ6" s="8"/>
      <c r="BK6" s="8"/>
      <c r="BN6" s="8" t="s">
        <v>414</v>
      </c>
      <c r="BO6" s="8"/>
      <c r="BP6" s="8"/>
      <c r="BS6" s="8" t="s">
        <v>415</v>
      </c>
      <c r="BT6" s="8"/>
      <c r="BU6" s="8"/>
      <c r="BX6" s="8" t="s">
        <v>435</v>
      </c>
      <c r="BY6" s="8"/>
      <c r="BZ6" s="8"/>
      <c r="CC6" s="8" t="s">
        <v>416</v>
      </c>
      <c r="CD6" s="8"/>
      <c r="CE6" s="8"/>
      <c r="CH6" s="8" t="s">
        <v>417</v>
      </c>
      <c r="CI6" s="8"/>
      <c r="CJ6" s="8"/>
      <c r="CM6" s="8" t="s">
        <v>418</v>
      </c>
      <c r="CN6" s="8"/>
      <c r="CO6" s="8"/>
      <c r="CR6" s="8" t="s">
        <v>419</v>
      </c>
      <c r="CS6" s="8"/>
      <c r="CT6" s="8"/>
      <c r="CU6" s="8"/>
      <c r="CX6" s="7" t="s">
        <v>457</v>
      </c>
      <c r="DC6" s="8" t="s">
        <v>458</v>
      </c>
      <c r="DH6" s="8" t="s">
        <v>459</v>
      </c>
      <c r="DM6" s="8" t="s">
        <v>463</v>
      </c>
    </row>
    <row r="7" spans="2:117" ht="15" customHeight="1">
      <c r="B7" s="6"/>
      <c r="D7" s="187" t="s">
        <v>18</v>
      </c>
      <c r="E7" s="30" t="s">
        <v>49</v>
      </c>
      <c r="F7" s="10" t="s">
        <v>50</v>
      </c>
      <c r="G7" s="45"/>
      <c r="H7" s="45"/>
      <c r="I7" s="186" t="s">
        <v>18</v>
      </c>
      <c r="J7" s="30" t="s">
        <v>49</v>
      </c>
      <c r="K7" s="10" t="s">
        <v>50</v>
      </c>
      <c r="L7" s="45"/>
      <c r="M7" s="45"/>
      <c r="N7" s="186" t="s">
        <v>18</v>
      </c>
      <c r="O7" s="30" t="s">
        <v>49</v>
      </c>
      <c r="P7" s="10" t="s">
        <v>50</v>
      </c>
      <c r="Q7" s="45"/>
      <c r="R7" s="45"/>
      <c r="S7" s="186" t="s">
        <v>18</v>
      </c>
      <c r="T7" s="30" t="s">
        <v>49</v>
      </c>
      <c r="U7" s="10" t="s">
        <v>50</v>
      </c>
      <c r="V7" s="45"/>
      <c r="W7" s="45"/>
      <c r="X7" s="186" t="s">
        <v>18</v>
      </c>
      <c r="Y7" s="30" t="s">
        <v>49</v>
      </c>
      <c r="Z7" s="10" t="s">
        <v>50</v>
      </c>
      <c r="AA7" s="45"/>
      <c r="AB7" s="45"/>
      <c r="AC7" s="186" t="s">
        <v>18</v>
      </c>
      <c r="AD7" s="30" t="s">
        <v>49</v>
      </c>
      <c r="AE7" s="10" t="s">
        <v>50</v>
      </c>
      <c r="AF7" s="45"/>
      <c r="AG7" s="45"/>
      <c r="AH7" s="186" t="s">
        <v>18</v>
      </c>
      <c r="AI7" s="30" t="s">
        <v>49</v>
      </c>
      <c r="AJ7" s="10" t="s">
        <v>50</v>
      </c>
      <c r="AK7" s="45"/>
      <c r="AL7" s="45"/>
      <c r="AM7" s="186" t="s">
        <v>18</v>
      </c>
      <c r="AN7" s="30" t="s">
        <v>49</v>
      </c>
      <c r="AO7" s="10" t="s">
        <v>50</v>
      </c>
      <c r="AP7" s="45"/>
      <c r="AQ7" s="45"/>
      <c r="AR7" s="186" t="s">
        <v>18</v>
      </c>
      <c r="AS7" s="30" t="s">
        <v>49</v>
      </c>
      <c r="AT7" s="10" t="s">
        <v>50</v>
      </c>
      <c r="AU7" s="45"/>
      <c r="AV7" s="45"/>
      <c r="AW7" s="186" t="s">
        <v>18</v>
      </c>
      <c r="AX7" s="30" t="s">
        <v>49</v>
      </c>
      <c r="AY7" s="10" t="s">
        <v>50</v>
      </c>
      <c r="AZ7" s="45"/>
      <c r="BA7" s="45"/>
      <c r="BB7" s="186" t="s">
        <v>18</v>
      </c>
      <c r="BC7" s="30" t="s">
        <v>49</v>
      </c>
      <c r="BD7" s="10" t="s">
        <v>50</v>
      </c>
      <c r="BE7" s="45"/>
      <c r="BF7" s="45"/>
      <c r="BG7" s="186" t="s">
        <v>18</v>
      </c>
      <c r="BH7" s="30" t="s">
        <v>49</v>
      </c>
      <c r="BI7" s="10" t="s">
        <v>50</v>
      </c>
      <c r="BJ7" s="45"/>
      <c r="BK7" s="45"/>
      <c r="BL7" s="186" t="s">
        <v>18</v>
      </c>
      <c r="BM7" s="30" t="s">
        <v>49</v>
      </c>
      <c r="BN7" s="10" t="s">
        <v>50</v>
      </c>
      <c r="BO7" s="45"/>
      <c r="BP7" s="45"/>
      <c r="BQ7" s="186" t="s">
        <v>18</v>
      </c>
      <c r="BR7" s="30" t="s">
        <v>49</v>
      </c>
      <c r="BS7" s="10" t="s">
        <v>50</v>
      </c>
      <c r="BT7" s="45"/>
      <c r="BU7" s="45"/>
      <c r="BV7" s="186" t="s">
        <v>18</v>
      </c>
      <c r="BW7" s="30" t="s">
        <v>49</v>
      </c>
      <c r="BX7" s="10" t="s">
        <v>50</v>
      </c>
      <c r="BY7" s="45"/>
      <c r="BZ7" s="45"/>
      <c r="CA7" s="186" t="s">
        <v>18</v>
      </c>
      <c r="CB7" s="30" t="s">
        <v>49</v>
      </c>
      <c r="CC7" s="10" t="s">
        <v>50</v>
      </c>
      <c r="CD7" s="45"/>
      <c r="CE7" s="45"/>
      <c r="CF7" s="186" t="s">
        <v>18</v>
      </c>
      <c r="CG7" s="30" t="s">
        <v>49</v>
      </c>
      <c r="CH7" s="10" t="s">
        <v>50</v>
      </c>
      <c r="CI7" s="45"/>
      <c r="CJ7" s="45"/>
      <c r="CK7" s="186" t="s">
        <v>18</v>
      </c>
      <c r="CL7" s="30" t="s">
        <v>49</v>
      </c>
      <c r="CM7" s="10" t="s">
        <v>50</v>
      </c>
      <c r="CN7" s="45"/>
      <c r="CO7" s="45"/>
      <c r="CP7" s="186" t="s">
        <v>18</v>
      </c>
      <c r="CQ7" s="30" t="s">
        <v>49</v>
      </c>
      <c r="CR7" s="10" t="s">
        <v>50</v>
      </c>
      <c r="CV7" s="186" t="s">
        <v>18</v>
      </c>
      <c r="CW7" s="30" t="s">
        <v>49</v>
      </c>
      <c r="CX7" s="10" t="s">
        <v>51</v>
      </c>
      <c r="DA7" s="186" t="s">
        <v>18</v>
      </c>
      <c r="DB7" s="30" t="s">
        <v>49</v>
      </c>
      <c r="DC7" s="89" t="s">
        <v>51</v>
      </c>
      <c r="DF7" s="186" t="s">
        <v>18</v>
      </c>
      <c r="DG7" s="30" t="s">
        <v>49</v>
      </c>
      <c r="DH7" s="10" t="s">
        <v>51</v>
      </c>
      <c r="DK7" s="186" t="s">
        <v>18</v>
      </c>
      <c r="DL7" s="30" t="s">
        <v>49</v>
      </c>
      <c r="DM7" s="10" t="s">
        <v>51</v>
      </c>
    </row>
    <row r="8" spans="4:117" ht="15">
      <c r="D8" s="184"/>
      <c r="E8" s="31" t="s">
        <v>0</v>
      </c>
      <c r="F8" s="97" t="s">
        <v>7</v>
      </c>
      <c r="G8" s="47"/>
      <c r="H8" s="47"/>
      <c r="I8" s="180"/>
      <c r="J8" s="31" t="s">
        <v>0</v>
      </c>
      <c r="K8" s="97" t="s">
        <v>8</v>
      </c>
      <c r="L8" s="47"/>
      <c r="M8" s="47"/>
      <c r="N8" s="180"/>
      <c r="O8" s="31" t="s">
        <v>0</v>
      </c>
      <c r="P8" s="97" t="s">
        <v>528</v>
      </c>
      <c r="Q8" s="47"/>
      <c r="R8" s="47"/>
      <c r="S8" s="180"/>
      <c r="T8" s="31" t="s">
        <v>0</v>
      </c>
      <c r="U8" s="11" t="s">
        <v>12</v>
      </c>
      <c r="V8" s="47"/>
      <c r="W8" s="47"/>
      <c r="X8" s="180"/>
      <c r="Y8" s="31" t="s">
        <v>0</v>
      </c>
      <c r="Z8" s="11" t="s">
        <v>9</v>
      </c>
      <c r="AA8" s="47"/>
      <c r="AB8" s="47"/>
      <c r="AC8" s="180"/>
      <c r="AD8" s="31" t="s">
        <v>0</v>
      </c>
      <c r="AE8" s="11" t="s">
        <v>13</v>
      </c>
      <c r="AF8" s="47"/>
      <c r="AG8" s="47"/>
      <c r="AH8" s="180"/>
      <c r="AI8" s="31" t="s">
        <v>0</v>
      </c>
      <c r="AJ8" s="11" t="s">
        <v>1</v>
      </c>
      <c r="AK8" s="47"/>
      <c r="AL8" s="47"/>
      <c r="AM8" s="180"/>
      <c r="AN8" s="31" t="s">
        <v>0</v>
      </c>
      <c r="AO8" s="11" t="s">
        <v>14</v>
      </c>
      <c r="AP8" s="47"/>
      <c r="AQ8" s="47"/>
      <c r="AR8" s="180"/>
      <c r="AS8" s="31" t="s">
        <v>0</v>
      </c>
      <c r="AT8" s="11" t="s">
        <v>15</v>
      </c>
      <c r="AU8" s="47"/>
      <c r="AV8" s="47"/>
      <c r="AW8" s="180"/>
      <c r="AX8" s="31" t="s">
        <v>0</v>
      </c>
      <c r="AY8" s="11" t="s">
        <v>16</v>
      </c>
      <c r="AZ8" s="47"/>
      <c r="BA8" s="47"/>
      <c r="BB8" s="180"/>
      <c r="BC8" s="31" t="s">
        <v>0</v>
      </c>
      <c r="BD8" s="11" t="s">
        <v>21</v>
      </c>
      <c r="BE8" s="47"/>
      <c r="BF8" s="47"/>
      <c r="BG8" s="180"/>
      <c r="BH8" s="31" t="s">
        <v>0</v>
      </c>
      <c r="BI8" s="11" t="s">
        <v>23</v>
      </c>
      <c r="BJ8" s="47"/>
      <c r="BK8" s="47"/>
      <c r="BL8" s="180"/>
      <c r="BM8" s="31" t="s">
        <v>0</v>
      </c>
      <c r="BN8" s="11" t="s">
        <v>27</v>
      </c>
      <c r="BO8" s="47"/>
      <c r="BP8" s="47"/>
      <c r="BQ8" s="180"/>
      <c r="BR8" s="31" t="s">
        <v>0</v>
      </c>
      <c r="BS8" s="11" t="s">
        <v>26</v>
      </c>
      <c r="BT8" s="47"/>
      <c r="BU8" s="47"/>
      <c r="BV8" s="180"/>
      <c r="BW8" s="31" t="s">
        <v>0</v>
      </c>
      <c r="BX8" s="97" t="s">
        <v>436</v>
      </c>
      <c r="BY8" s="47"/>
      <c r="BZ8" s="47"/>
      <c r="CA8" s="180"/>
      <c r="CB8" s="31" t="s">
        <v>0</v>
      </c>
      <c r="CC8" s="11" t="s">
        <v>22</v>
      </c>
      <c r="CD8" s="47"/>
      <c r="CE8" s="47"/>
      <c r="CF8" s="180"/>
      <c r="CG8" s="31" t="s">
        <v>0</v>
      </c>
      <c r="CH8" s="11" t="s">
        <v>25</v>
      </c>
      <c r="CI8" s="47"/>
      <c r="CJ8" s="47"/>
      <c r="CK8" s="180"/>
      <c r="CL8" s="31" t="s">
        <v>0</v>
      </c>
      <c r="CM8" s="11" t="s">
        <v>24</v>
      </c>
      <c r="CN8" s="47"/>
      <c r="CO8" s="47"/>
      <c r="CP8" s="180"/>
      <c r="CQ8" s="31" t="s">
        <v>0</v>
      </c>
      <c r="CR8" s="11" t="s">
        <v>28</v>
      </c>
      <c r="CV8" s="180"/>
      <c r="CW8" s="31" t="s">
        <v>0</v>
      </c>
      <c r="CX8" s="11" t="s">
        <v>17</v>
      </c>
      <c r="DA8" s="180"/>
      <c r="DB8" s="31" t="s">
        <v>0</v>
      </c>
      <c r="DC8" s="90" t="s">
        <v>477</v>
      </c>
      <c r="DF8" s="180"/>
      <c r="DG8" s="31" t="s">
        <v>0</v>
      </c>
      <c r="DH8" s="91" t="s">
        <v>478</v>
      </c>
      <c r="DK8" s="180"/>
      <c r="DL8" s="31" t="s">
        <v>0</v>
      </c>
      <c r="DM8" s="84"/>
    </row>
    <row r="9" spans="4:117" ht="15">
      <c r="D9" s="184"/>
      <c r="E9" s="31" t="s">
        <v>19</v>
      </c>
      <c r="F9" s="12" t="s">
        <v>40</v>
      </c>
      <c r="G9" s="45"/>
      <c r="H9" s="130"/>
      <c r="I9" s="180"/>
      <c r="J9" s="31" t="s">
        <v>19</v>
      </c>
      <c r="K9" s="12" t="s">
        <v>37</v>
      </c>
      <c r="L9" s="45"/>
      <c r="M9" s="45"/>
      <c r="N9" s="180"/>
      <c r="O9" s="31" t="s">
        <v>19</v>
      </c>
      <c r="P9" s="12" t="s">
        <v>34</v>
      </c>
      <c r="Q9" s="45"/>
      <c r="R9" s="45"/>
      <c r="S9" s="180"/>
      <c r="T9" s="31" t="s">
        <v>19</v>
      </c>
      <c r="U9" s="36" t="s">
        <v>44</v>
      </c>
      <c r="V9" s="45"/>
      <c r="W9" s="45"/>
      <c r="X9" s="180"/>
      <c r="Y9" s="31" t="s">
        <v>19</v>
      </c>
      <c r="Z9" s="12" t="s">
        <v>46</v>
      </c>
      <c r="AA9" s="45"/>
      <c r="AB9" s="45"/>
      <c r="AC9" s="180"/>
      <c r="AD9" s="31" t="s">
        <v>19</v>
      </c>
      <c r="AE9" s="12" t="s">
        <v>57</v>
      </c>
      <c r="AF9" s="45"/>
      <c r="AG9" s="45"/>
      <c r="AH9" s="180"/>
      <c r="AI9" s="31" t="s">
        <v>19</v>
      </c>
      <c r="AJ9" s="24" t="s">
        <v>29</v>
      </c>
      <c r="AK9" s="45"/>
      <c r="AL9" s="45"/>
      <c r="AM9" s="180"/>
      <c r="AN9" s="31" t="s">
        <v>19</v>
      </c>
      <c r="AO9" s="24" t="s">
        <v>88</v>
      </c>
      <c r="AP9" s="45"/>
      <c r="AQ9" s="45"/>
      <c r="AR9" s="180"/>
      <c r="AS9" s="31" t="s">
        <v>19</v>
      </c>
      <c r="AT9" s="24" t="s">
        <v>60</v>
      </c>
      <c r="AU9" s="45"/>
      <c r="AV9" s="45"/>
      <c r="AW9" s="180"/>
      <c r="AX9" s="31" t="s">
        <v>19</v>
      </c>
      <c r="AY9" s="24" t="s">
        <v>64</v>
      </c>
      <c r="AZ9" s="45"/>
      <c r="BA9" s="45"/>
      <c r="BB9" s="180"/>
      <c r="BC9" s="31" t="s">
        <v>19</v>
      </c>
      <c r="BD9" s="12" t="s">
        <v>69</v>
      </c>
      <c r="BE9" s="45"/>
      <c r="BF9" s="45"/>
      <c r="BG9" s="180"/>
      <c r="BH9" s="31" t="s">
        <v>19</v>
      </c>
      <c r="BI9" s="24" t="s">
        <v>79</v>
      </c>
      <c r="BJ9" s="45"/>
      <c r="BK9" s="45"/>
      <c r="BL9" s="180"/>
      <c r="BM9" s="31" t="s">
        <v>19</v>
      </c>
      <c r="BN9" s="24" t="s">
        <v>103</v>
      </c>
      <c r="BO9" s="45"/>
      <c r="BP9" s="45"/>
      <c r="BQ9" s="180"/>
      <c r="BR9" s="31" t="s">
        <v>19</v>
      </c>
      <c r="BS9" s="24" t="s">
        <v>99</v>
      </c>
      <c r="BT9" s="45"/>
      <c r="BU9" s="45"/>
      <c r="BV9" s="180"/>
      <c r="BW9" s="31" t="s">
        <v>19</v>
      </c>
      <c r="BX9" s="24" t="s">
        <v>72</v>
      </c>
      <c r="BY9" s="45"/>
      <c r="BZ9" s="45"/>
      <c r="CA9" s="180"/>
      <c r="CB9" s="31" t="s">
        <v>19</v>
      </c>
      <c r="CC9" s="24" t="s">
        <v>75</v>
      </c>
      <c r="CD9" s="45"/>
      <c r="CE9" s="45"/>
      <c r="CF9" s="180"/>
      <c r="CG9" s="31" t="s">
        <v>19</v>
      </c>
      <c r="CH9" s="24" t="s">
        <v>97</v>
      </c>
      <c r="CI9" s="45"/>
      <c r="CJ9" s="45"/>
      <c r="CK9" s="180"/>
      <c r="CL9" s="31" t="s">
        <v>19</v>
      </c>
      <c r="CM9" s="24" t="s">
        <v>83</v>
      </c>
      <c r="CN9" s="45"/>
      <c r="CO9" s="45"/>
      <c r="CP9" s="180"/>
      <c r="CQ9" s="31" t="s">
        <v>19</v>
      </c>
      <c r="CR9" s="24" t="s">
        <v>106</v>
      </c>
      <c r="CV9" s="180"/>
      <c r="CW9" s="31" t="s">
        <v>19</v>
      </c>
      <c r="CX9" s="3" t="s">
        <v>97</v>
      </c>
      <c r="DA9" s="180"/>
      <c r="DB9" s="31" t="s">
        <v>19</v>
      </c>
      <c r="DC9" s="76" t="s">
        <v>88</v>
      </c>
      <c r="DF9" s="180"/>
      <c r="DG9" s="31" t="s">
        <v>19</v>
      </c>
      <c r="DH9" s="3" t="s">
        <v>475</v>
      </c>
      <c r="DK9" s="180"/>
      <c r="DL9" s="31" t="s">
        <v>19</v>
      </c>
      <c r="DM9" s="3" t="s">
        <v>464</v>
      </c>
    </row>
    <row r="10" spans="4:117" ht="15">
      <c r="D10" s="184"/>
      <c r="E10" s="32" t="s">
        <v>2</v>
      </c>
      <c r="F10" s="13">
        <v>296</v>
      </c>
      <c r="G10" s="48"/>
      <c r="H10" s="48"/>
      <c r="I10" s="180"/>
      <c r="J10" s="32" t="s">
        <v>2</v>
      </c>
      <c r="K10" s="13">
        <v>682</v>
      </c>
      <c r="L10" s="48"/>
      <c r="M10" s="48"/>
      <c r="N10" s="180"/>
      <c r="O10" s="32" t="s">
        <v>2</v>
      </c>
      <c r="P10" s="13" t="s">
        <v>330</v>
      </c>
      <c r="Q10" s="48"/>
      <c r="R10" s="48"/>
      <c r="S10" s="180"/>
      <c r="T10" s="32" t="s">
        <v>2</v>
      </c>
      <c r="U10" s="13">
        <v>16</v>
      </c>
      <c r="V10" s="48"/>
      <c r="W10" s="48"/>
      <c r="X10" s="180"/>
      <c r="Y10" s="32" t="s">
        <v>2</v>
      </c>
      <c r="Z10" s="13">
        <v>2</v>
      </c>
      <c r="AA10" s="48"/>
      <c r="AB10" s="48"/>
      <c r="AC10" s="180"/>
      <c r="AD10" s="32" t="s">
        <v>2</v>
      </c>
      <c r="AE10" s="13">
        <v>415</v>
      </c>
      <c r="AF10" s="48"/>
      <c r="AG10" s="48"/>
      <c r="AH10" s="180"/>
      <c r="AI10" s="32" t="s">
        <v>2</v>
      </c>
      <c r="AJ10" s="25">
        <v>2705</v>
      </c>
      <c r="AK10" s="48"/>
      <c r="AL10" s="48"/>
      <c r="AM10" s="180"/>
      <c r="AN10" s="32" t="s">
        <v>2</v>
      </c>
      <c r="AO10" s="25">
        <v>158</v>
      </c>
      <c r="AP10" s="48"/>
      <c r="AQ10" s="48"/>
      <c r="AR10" s="180"/>
      <c r="AS10" s="32" t="s">
        <v>2</v>
      </c>
      <c r="AT10" s="25">
        <v>676</v>
      </c>
      <c r="AU10" s="48"/>
      <c r="AV10" s="48"/>
      <c r="AW10" s="180"/>
      <c r="AX10" s="32" t="s">
        <v>2</v>
      </c>
      <c r="AY10" s="25" t="s">
        <v>331</v>
      </c>
      <c r="AZ10" s="48"/>
      <c r="BA10" s="48"/>
      <c r="BB10" s="180"/>
      <c r="BC10" s="32" t="s">
        <v>2</v>
      </c>
      <c r="BD10" s="25">
        <v>290</v>
      </c>
      <c r="BE10" s="48"/>
      <c r="BF10" s="48"/>
      <c r="BG10" s="180"/>
      <c r="BH10" s="32" t="s">
        <v>2</v>
      </c>
      <c r="BI10" s="25">
        <v>95</v>
      </c>
      <c r="BJ10" s="48"/>
      <c r="BK10" s="48"/>
      <c r="BL10" s="180"/>
      <c r="BM10" s="32" t="s">
        <v>2</v>
      </c>
      <c r="BN10" s="25">
        <v>64</v>
      </c>
      <c r="BO10" s="48"/>
      <c r="BP10" s="48"/>
      <c r="BQ10" s="180"/>
      <c r="BR10" s="32" t="s">
        <v>2</v>
      </c>
      <c r="BS10" s="25" t="s">
        <v>65</v>
      </c>
      <c r="BT10" s="48"/>
      <c r="BU10" s="48"/>
      <c r="BV10" s="180"/>
      <c r="BW10" s="32" t="s">
        <v>2</v>
      </c>
      <c r="BX10" s="25">
        <v>147</v>
      </c>
      <c r="BY10" s="48"/>
      <c r="BZ10" s="48"/>
      <c r="CA10" s="180"/>
      <c r="CB10" s="32" t="s">
        <v>2</v>
      </c>
      <c r="CC10" s="25" t="s">
        <v>65</v>
      </c>
      <c r="CD10" s="48"/>
      <c r="CE10" s="48"/>
      <c r="CF10" s="180"/>
      <c r="CG10" s="32" t="s">
        <v>2</v>
      </c>
      <c r="CH10" s="25">
        <v>363</v>
      </c>
      <c r="CI10" s="48"/>
      <c r="CJ10" s="48"/>
      <c r="CK10" s="180"/>
      <c r="CL10" s="32" t="s">
        <v>2</v>
      </c>
      <c r="CM10" s="25">
        <v>2401</v>
      </c>
      <c r="CN10" s="48"/>
      <c r="CO10" s="48"/>
      <c r="CP10" s="180"/>
      <c r="CQ10" s="32" t="s">
        <v>2</v>
      </c>
      <c r="CR10" s="25" t="s">
        <v>332</v>
      </c>
      <c r="CV10" s="180"/>
      <c r="CW10" s="32" t="s">
        <v>2</v>
      </c>
      <c r="CX10" s="25">
        <v>363</v>
      </c>
      <c r="DA10" s="180"/>
      <c r="DB10" s="32" t="s">
        <v>2</v>
      </c>
      <c r="DC10" s="25">
        <v>158</v>
      </c>
      <c r="DF10" s="180"/>
      <c r="DG10" s="32" t="s">
        <v>2</v>
      </c>
      <c r="DH10" s="25">
        <v>136</v>
      </c>
      <c r="DK10" s="180"/>
      <c r="DL10" s="32" t="s">
        <v>2</v>
      </c>
      <c r="DM10" s="25">
        <v>1019</v>
      </c>
    </row>
    <row r="11" spans="4:117" ht="15">
      <c r="D11" s="184"/>
      <c r="E11" s="31" t="s">
        <v>31</v>
      </c>
      <c r="F11" s="12" t="s">
        <v>41</v>
      </c>
      <c r="G11" s="45"/>
      <c r="H11" s="45"/>
      <c r="I11" s="180"/>
      <c r="J11" s="31" t="s">
        <v>31</v>
      </c>
      <c r="K11" s="12" t="s">
        <v>39</v>
      </c>
      <c r="L11" s="45"/>
      <c r="M11" s="45"/>
      <c r="N11" s="180"/>
      <c r="O11" s="31" t="s">
        <v>31</v>
      </c>
      <c r="P11" s="12" t="s">
        <v>35</v>
      </c>
      <c r="Q11" s="45"/>
      <c r="R11" s="45"/>
      <c r="S11" s="180"/>
      <c r="T11" s="31" t="s">
        <v>31</v>
      </c>
      <c r="U11" s="12" t="s">
        <v>45</v>
      </c>
      <c r="V11" s="45"/>
      <c r="W11" s="45"/>
      <c r="X11" s="180"/>
      <c r="Y11" s="31" t="s">
        <v>31</v>
      </c>
      <c r="Z11" s="12" t="s">
        <v>47</v>
      </c>
      <c r="AA11" s="45"/>
      <c r="AB11" s="45"/>
      <c r="AC11" s="180"/>
      <c r="AD11" s="31" t="s">
        <v>31</v>
      </c>
      <c r="AE11" s="12" t="s">
        <v>58</v>
      </c>
      <c r="AF11" s="45"/>
      <c r="AG11" s="45"/>
      <c r="AH11" s="180"/>
      <c r="AI11" s="31" t="s">
        <v>31</v>
      </c>
      <c r="AJ11" s="24" t="s">
        <v>32</v>
      </c>
      <c r="AK11" s="45"/>
      <c r="AL11" s="45"/>
      <c r="AM11" s="180"/>
      <c r="AN11" s="31" t="s">
        <v>31</v>
      </c>
      <c r="AO11" s="24" t="s">
        <v>90</v>
      </c>
      <c r="AP11" s="45"/>
      <c r="AQ11" s="45"/>
      <c r="AR11" s="180"/>
      <c r="AS11" s="31" t="s">
        <v>31</v>
      </c>
      <c r="AT11" s="24" t="s">
        <v>47</v>
      </c>
      <c r="AU11" s="45"/>
      <c r="AV11" s="45"/>
      <c r="AW11" s="180"/>
      <c r="AX11" s="31" t="s">
        <v>31</v>
      </c>
      <c r="AY11" s="24" t="s">
        <v>66</v>
      </c>
      <c r="AZ11" s="45"/>
      <c r="BA11" s="45"/>
      <c r="BB11" s="180"/>
      <c r="BC11" s="31" t="s">
        <v>31</v>
      </c>
      <c r="BD11" s="24" t="s">
        <v>105</v>
      </c>
      <c r="BE11" s="45"/>
      <c r="BF11" s="45"/>
      <c r="BG11" s="180"/>
      <c r="BH11" s="31" t="s">
        <v>31</v>
      </c>
      <c r="BI11" s="24" t="s">
        <v>58</v>
      </c>
      <c r="BJ11" s="45"/>
      <c r="BK11" s="45"/>
      <c r="BL11" s="180"/>
      <c r="BM11" s="31" t="s">
        <v>31</v>
      </c>
      <c r="BN11" s="24" t="s">
        <v>47</v>
      </c>
      <c r="BO11" s="45"/>
      <c r="BP11" s="45"/>
      <c r="BQ11" s="180"/>
      <c r="BR11" s="31" t="s">
        <v>31</v>
      </c>
      <c r="BS11" s="24" t="s">
        <v>100</v>
      </c>
      <c r="BT11" s="45"/>
      <c r="BU11" s="45"/>
      <c r="BV11" s="180"/>
      <c r="BW11" s="31" t="s">
        <v>31</v>
      </c>
      <c r="BX11" s="24" t="s">
        <v>35</v>
      </c>
      <c r="BY11" s="45"/>
      <c r="BZ11" s="45"/>
      <c r="CA11" s="180"/>
      <c r="CB11" s="31" t="s">
        <v>31</v>
      </c>
      <c r="CC11" s="24" t="s">
        <v>76</v>
      </c>
      <c r="CD11" s="45"/>
      <c r="CE11" s="45"/>
      <c r="CF11" s="180"/>
      <c r="CG11" s="31" t="s">
        <v>31</v>
      </c>
      <c r="CH11" s="24" t="s">
        <v>47</v>
      </c>
      <c r="CI11" s="45"/>
      <c r="CJ11" s="45"/>
      <c r="CK11" s="180"/>
      <c r="CL11" s="31" t="s">
        <v>31</v>
      </c>
      <c r="CM11" s="24" t="s">
        <v>84</v>
      </c>
      <c r="CN11" s="45"/>
      <c r="CO11" s="45"/>
      <c r="CP11" s="180"/>
      <c r="CQ11" s="31" t="s">
        <v>31</v>
      </c>
      <c r="CR11" s="24" t="s">
        <v>107</v>
      </c>
      <c r="CV11" s="180"/>
      <c r="CW11" s="31" t="s">
        <v>31</v>
      </c>
      <c r="CX11" s="76" t="s">
        <v>47</v>
      </c>
      <c r="DA11" s="180"/>
      <c r="DB11" s="31" t="s">
        <v>31</v>
      </c>
      <c r="DC11" s="76" t="s">
        <v>90</v>
      </c>
      <c r="DF11" s="180"/>
      <c r="DG11" s="31" t="s">
        <v>31</v>
      </c>
      <c r="DH11" s="3" t="s">
        <v>84</v>
      </c>
      <c r="DK11" s="180"/>
      <c r="DL11" s="31" t="s">
        <v>31</v>
      </c>
      <c r="DM11" s="3" t="s">
        <v>465</v>
      </c>
    </row>
    <row r="12" spans="4:117" ht="15">
      <c r="D12" s="184"/>
      <c r="E12" s="31" t="s">
        <v>30</v>
      </c>
      <c r="F12" s="12" t="s">
        <v>42</v>
      </c>
      <c r="G12" s="45"/>
      <c r="H12" s="45"/>
      <c r="I12" s="180"/>
      <c r="J12" s="31" t="s">
        <v>30</v>
      </c>
      <c r="K12" s="38" t="s">
        <v>38</v>
      </c>
      <c r="L12" s="45"/>
      <c r="M12" s="45"/>
      <c r="N12" s="180"/>
      <c r="O12" s="31" t="s">
        <v>30</v>
      </c>
      <c r="P12" s="12" t="s">
        <v>36</v>
      </c>
      <c r="Q12" s="45"/>
      <c r="R12" s="45"/>
      <c r="S12" s="180"/>
      <c r="T12" s="31" t="s">
        <v>30</v>
      </c>
      <c r="U12" s="26" t="s">
        <v>43</v>
      </c>
      <c r="V12" s="45"/>
      <c r="W12" s="45"/>
      <c r="X12" s="180"/>
      <c r="Y12" s="31" t="s">
        <v>30</v>
      </c>
      <c r="Z12" s="26" t="s">
        <v>48</v>
      </c>
      <c r="AA12" s="45"/>
      <c r="AB12" s="45"/>
      <c r="AC12" s="180"/>
      <c r="AD12" s="31" t="s">
        <v>30</v>
      </c>
      <c r="AE12" s="26" t="s">
        <v>59</v>
      </c>
      <c r="AF12" s="45"/>
      <c r="AG12" s="45"/>
      <c r="AH12" s="180"/>
      <c r="AI12" s="31" t="s">
        <v>30</v>
      </c>
      <c r="AJ12" s="24" t="s">
        <v>33</v>
      </c>
      <c r="AK12" s="45"/>
      <c r="AL12" s="45"/>
      <c r="AM12" s="180"/>
      <c r="AN12" s="31" t="s">
        <v>30</v>
      </c>
      <c r="AO12" s="26" t="s">
        <v>89</v>
      </c>
      <c r="AP12" s="45"/>
      <c r="AQ12" s="45"/>
      <c r="AR12" s="180"/>
      <c r="AS12" s="31" t="s">
        <v>30</v>
      </c>
      <c r="AT12" s="26" t="s">
        <v>61</v>
      </c>
      <c r="AU12" s="45"/>
      <c r="AV12" s="45"/>
      <c r="AW12" s="180"/>
      <c r="AX12" s="31" t="s">
        <v>30</v>
      </c>
      <c r="AY12" s="26" t="s">
        <v>67</v>
      </c>
      <c r="AZ12" s="45"/>
      <c r="BA12" s="45"/>
      <c r="BB12" s="180"/>
      <c r="BC12" s="31" t="s">
        <v>30</v>
      </c>
      <c r="BD12" s="26" t="s">
        <v>70</v>
      </c>
      <c r="BE12" s="45"/>
      <c r="BF12" s="45"/>
      <c r="BG12" s="180"/>
      <c r="BH12" s="31" t="s">
        <v>30</v>
      </c>
      <c r="BI12" s="26" t="s">
        <v>80</v>
      </c>
      <c r="BJ12" s="45"/>
      <c r="BK12" s="45"/>
      <c r="BL12" s="180"/>
      <c r="BM12" s="31" t="s">
        <v>30</v>
      </c>
      <c r="BN12" s="26" t="s">
        <v>104</v>
      </c>
      <c r="BO12" s="45"/>
      <c r="BP12" s="45"/>
      <c r="BQ12" s="180"/>
      <c r="BR12" s="31" t="s">
        <v>30</v>
      </c>
      <c r="BS12" s="26" t="s">
        <v>101</v>
      </c>
      <c r="BT12" s="45"/>
      <c r="BU12" s="45"/>
      <c r="BV12" s="180"/>
      <c r="BW12" s="31" t="s">
        <v>30</v>
      </c>
      <c r="BX12" s="26" t="s">
        <v>73</v>
      </c>
      <c r="BY12" s="45"/>
      <c r="BZ12" s="45"/>
      <c r="CA12" s="180"/>
      <c r="CB12" s="31" t="s">
        <v>30</v>
      </c>
      <c r="CC12" s="26" t="s">
        <v>77</v>
      </c>
      <c r="CD12" s="45"/>
      <c r="CE12" s="45"/>
      <c r="CF12" s="180"/>
      <c r="CG12" s="31" t="s">
        <v>30</v>
      </c>
      <c r="CH12" s="26" t="s">
        <v>96</v>
      </c>
      <c r="CI12" s="45"/>
      <c r="CJ12" s="45"/>
      <c r="CK12" s="180"/>
      <c r="CL12" s="31" t="s">
        <v>30</v>
      </c>
      <c r="CM12" s="26" t="s">
        <v>85</v>
      </c>
      <c r="CN12" s="45"/>
      <c r="CO12" s="45"/>
      <c r="CP12" s="180"/>
      <c r="CQ12" s="31" t="s">
        <v>30</v>
      </c>
      <c r="CR12" s="26" t="s">
        <v>108</v>
      </c>
      <c r="CV12" s="180"/>
      <c r="CW12" s="31" t="s">
        <v>30</v>
      </c>
      <c r="CX12" s="75" t="s">
        <v>96</v>
      </c>
      <c r="DA12" s="180"/>
      <c r="DB12" s="31" t="s">
        <v>30</v>
      </c>
      <c r="DC12" s="75" t="s">
        <v>89</v>
      </c>
      <c r="DF12" s="180"/>
      <c r="DG12" s="31" t="s">
        <v>30</v>
      </c>
      <c r="DH12" s="26" t="s">
        <v>476</v>
      </c>
      <c r="DK12" s="180"/>
      <c r="DL12" s="31" t="s">
        <v>30</v>
      </c>
      <c r="DM12" s="26" t="s">
        <v>466</v>
      </c>
    </row>
    <row r="13" spans="4:117" ht="15">
      <c r="D13" s="184"/>
      <c r="E13" s="31" t="s">
        <v>52</v>
      </c>
      <c r="F13" s="12" t="s">
        <v>55</v>
      </c>
      <c r="G13" s="45"/>
      <c r="H13" s="45"/>
      <c r="I13" s="180"/>
      <c r="J13" s="31" t="s">
        <v>52</v>
      </c>
      <c r="K13" s="12" t="s">
        <v>55</v>
      </c>
      <c r="L13" s="45"/>
      <c r="M13" s="45"/>
      <c r="N13" s="180"/>
      <c r="O13" s="31" t="s">
        <v>52</v>
      </c>
      <c r="P13" s="12" t="s">
        <v>55</v>
      </c>
      <c r="Q13" s="45"/>
      <c r="R13" s="45"/>
      <c r="S13" s="180"/>
      <c r="T13" s="31" t="s">
        <v>52</v>
      </c>
      <c r="U13" s="12" t="s">
        <v>55</v>
      </c>
      <c r="V13" s="45"/>
      <c r="W13" s="45"/>
      <c r="X13" s="180"/>
      <c r="Y13" s="31" t="s">
        <v>52</v>
      </c>
      <c r="Z13" s="12" t="s">
        <v>55</v>
      </c>
      <c r="AA13" s="45"/>
      <c r="AB13" s="45"/>
      <c r="AC13" s="180"/>
      <c r="AD13" s="31" t="s">
        <v>52</v>
      </c>
      <c r="AE13" s="26" t="s">
        <v>56</v>
      </c>
      <c r="AF13" s="45"/>
      <c r="AG13" s="45"/>
      <c r="AH13" s="180"/>
      <c r="AI13" s="31" t="s">
        <v>52</v>
      </c>
      <c r="AJ13" s="12" t="s">
        <v>55</v>
      </c>
      <c r="AK13" s="45"/>
      <c r="AL13" s="45"/>
      <c r="AM13" s="180"/>
      <c r="AN13" s="31" t="s">
        <v>52</v>
      </c>
      <c r="AO13" s="26" t="s">
        <v>55</v>
      </c>
      <c r="AP13" s="45"/>
      <c r="AQ13" s="45"/>
      <c r="AR13" s="180"/>
      <c r="AS13" s="31" t="s">
        <v>52</v>
      </c>
      <c r="AT13" s="26" t="s">
        <v>55</v>
      </c>
      <c r="AU13" s="45"/>
      <c r="AV13" s="45"/>
      <c r="AW13" s="180"/>
      <c r="AX13" s="31" t="s">
        <v>52</v>
      </c>
      <c r="AY13" s="26" t="s">
        <v>55</v>
      </c>
      <c r="AZ13" s="45"/>
      <c r="BA13" s="45"/>
      <c r="BB13" s="180"/>
      <c r="BC13" s="31" t="s">
        <v>52</v>
      </c>
      <c r="BD13" s="26" t="s">
        <v>71</v>
      </c>
      <c r="BE13" s="45"/>
      <c r="BF13" s="45"/>
      <c r="BG13" s="180"/>
      <c r="BH13" s="31" t="s">
        <v>52</v>
      </c>
      <c r="BI13" s="26" t="s">
        <v>81</v>
      </c>
      <c r="BJ13" s="45"/>
      <c r="BK13" s="45"/>
      <c r="BL13" s="180"/>
      <c r="BM13" s="31" t="s">
        <v>52</v>
      </c>
      <c r="BN13" s="26" t="s">
        <v>55</v>
      </c>
      <c r="BO13" s="45"/>
      <c r="BP13" s="45"/>
      <c r="BQ13" s="180"/>
      <c r="BR13" s="31" t="s">
        <v>52</v>
      </c>
      <c r="BS13" s="26" t="s">
        <v>55</v>
      </c>
      <c r="BT13" s="45"/>
      <c r="BU13" s="45"/>
      <c r="BV13" s="180"/>
      <c r="BW13" s="31" t="s">
        <v>52</v>
      </c>
      <c r="BX13" s="26" t="s">
        <v>55</v>
      </c>
      <c r="BY13" s="45"/>
      <c r="BZ13" s="45"/>
      <c r="CA13" s="180"/>
      <c r="CB13" s="31" t="s">
        <v>52</v>
      </c>
      <c r="CC13" s="26" t="s">
        <v>55</v>
      </c>
      <c r="CD13" s="45"/>
      <c r="CE13" s="45"/>
      <c r="CF13" s="180"/>
      <c r="CG13" s="31" t="s">
        <v>52</v>
      </c>
      <c r="CH13" s="26" t="s">
        <v>55</v>
      </c>
      <c r="CI13" s="45"/>
      <c r="CJ13" s="45"/>
      <c r="CK13" s="180"/>
      <c r="CL13" s="31" t="s">
        <v>52</v>
      </c>
      <c r="CM13" s="26" t="s">
        <v>55</v>
      </c>
      <c r="CN13" s="45"/>
      <c r="CO13" s="45"/>
      <c r="CP13" s="180"/>
      <c r="CQ13" s="31" t="s">
        <v>52</v>
      </c>
      <c r="CR13" s="26" t="s">
        <v>55</v>
      </c>
      <c r="CV13" s="180"/>
      <c r="CW13" s="31" t="s">
        <v>52</v>
      </c>
      <c r="CX13" s="77" t="s">
        <v>55</v>
      </c>
      <c r="DA13" s="180"/>
      <c r="DB13" s="31" t="s">
        <v>52</v>
      </c>
      <c r="DC13" s="77" t="s">
        <v>55</v>
      </c>
      <c r="DF13" s="180"/>
      <c r="DG13" s="31" t="s">
        <v>52</v>
      </c>
      <c r="DH13" s="79" t="s">
        <v>55</v>
      </c>
      <c r="DK13" s="180"/>
      <c r="DL13" s="31" t="s">
        <v>52</v>
      </c>
      <c r="DM13" s="79" t="s">
        <v>55</v>
      </c>
    </row>
    <row r="14" spans="4:117" ht="15">
      <c r="D14" s="184"/>
      <c r="E14" s="31" t="s">
        <v>53</v>
      </c>
      <c r="F14" s="12" t="s">
        <v>54</v>
      </c>
      <c r="G14" s="45"/>
      <c r="H14" s="45"/>
      <c r="I14" s="180"/>
      <c r="J14" s="31" t="s">
        <v>53</v>
      </c>
      <c r="K14" s="12" t="s">
        <v>54</v>
      </c>
      <c r="L14" s="45"/>
      <c r="M14" s="45"/>
      <c r="N14" s="180"/>
      <c r="O14" s="31" t="s">
        <v>53</v>
      </c>
      <c r="P14" s="12" t="s">
        <v>54</v>
      </c>
      <c r="Q14" s="45"/>
      <c r="R14" s="45"/>
      <c r="S14" s="180"/>
      <c r="T14" s="31" t="s">
        <v>53</v>
      </c>
      <c r="U14" s="12" t="s">
        <v>54</v>
      </c>
      <c r="V14" s="45"/>
      <c r="W14" s="45"/>
      <c r="X14" s="180"/>
      <c r="Y14" s="31" t="s">
        <v>53</v>
      </c>
      <c r="Z14" s="12" t="s">
        <v>54</v>
      </c>
      <c r="AA14" s="45"/>
      <c r="AB14" s="45"/>
      <c r="AC14" s="180"/>
      <c r="AD14" s="31" t="s">
        <v>53</v>
      </c>
      <c r="AE14" s="12" t="s">
        <v>54</v>
      </c>
      <c r="AF14" s="45"/>
      <c r="AG14" s="45"/>
      <c r="AH14" s="180"/>
      <c r="AI14" s="31" t="s">
        <v>53</v>
      </c>
      <c r="AJ14" s="12" t="s">
        <v>54</v>
      </c>
      <c r="AK14" s="45"/>
      <c r="AL14" s="45"/>
      <c r="AM14" s="180"/>
      <c r="AN14" s="31" t="s">
        <v>53</v>
      </c>
      <c r="AO14" s="12" t="s">
        <v>54</v>
      </c>
      <c r="AP14" s="45"/>
      <c r="AQ14" s="45"/>
      <c r="AR14" s="180"/>
      <c r="AS14" s="31" t="s">
        <v>53</v>
      </c>
      <c r="AT14" s="12" t="s">
        <v>54</v>
      </c>
      <c r="AU14" s="45"/>
      <c r="AV14" s="45"/>
      <c r="AW14" s="180"/>
      <c r="AX14" s="31" t="s">
        <v>53</v>
      </c>
      <c r="AY14" s="12" t="s">
        <v>54</v>
      </c>
      <c r="AZ14" s="45"/>
      <c r="BA14" s="45"/>
      <c r="BB14" s="180"/>
      <c r="BC14" s="31" t="s">
        <v>53</v>
      </c>
      <c r="BD14" s="12" t="s">
        <v>54</v>
      </c>
      <c r="BE14" s="45"/>
      <c r="BF14" s="45"/>
      <c r="BG14" s="180"/>
      <c r="BH14" s="31" t="s">
        <v>53</v>
      </c>
      <c r="BI14" s="12" t="s">
        <v>54</v>
      </c>
      <c r="BJ14" s="45"/>
      <c r="BK14" s="45"/>
      <c r="BL14" s="180"/>
      <c r="BM14" s="31" t="s">
        <v>53</v>
      </c>
      <c r="BN14" s="12" t="s">
        <v>54</v>
      </c>
      <c r="BO14" s="45"/>
      <c r="BP14" s="45"/>
      <c r="BQ14" s="180"/>
      <c r="BR14" s="31" t="s">
        <v>53</v>
      </c>
      <c r="BS14" s="12" t="s">
        <v>54</v>
      </c>
      <c r="BT14" s="45"/>
      <c r="BU14" s="45"/>
      <c r="BV14" s="180"/>
      <c r="BW14" s="31" t="s">
        <v>53</v>
      </c>
      <c r="BX14" s="12" t="s">
        <v>54</v>
      </c>
      <c r="BY14" s="45"/>
      <c r="BZ14" s="45"/>
      <c r="CA14" s="180"/>
      <c r="CB14" s="31" t="s">
        <v>53</v>
      </c>
      <c r="CC14" s="12" t="s">
        <v>54</v>
      </c>
      <c r="CD14" s="45"/>
      <c r="CE14" s="45"/>
      <c r="CF14" s="180"/>
      <c r="CG14" s="31" t="s">
        <v>53</v>
      </c>
      <c r="CH14" s="12" t="s">
        <v>54</v>
      </c>
      <c r="CI14" s="45"/>
      <c r="CJ14" s="45"/>
      <c r="CK14" s="180"/>
      <c r="CL14" s="31" t="s">
        <v>53</v>
      </c>
      <c r="CM14" s="12" t="s">
        <v>54</v>
      </c>
      <c r="CN14" s="45"/>
      <c r="CO14" s="45"/>
      <c r="CP14" s="180"/>
      <c r="CQ14" s="31" t="s">
        <v>53</v>
      </c>
      <c r="CR14" s="12" t="s">
        <v>54</v>
      </c>
      <c r="CS14" s="45"/>
      <c r="CT14" s="45"/>
      <c r="CU14" s="45"/>
      <c r="CV14" s="180"/>
      <c r="CW14" s="31" t="s">
        <v>53</v>
      </c>
      <c r="CX14" s="77" t="s">
        <v>54</v>
      </c>
      <c r="DA14" s="180"/>
      <c r="DB14" s="31" t="s">
        <v>53</v>
      </c>
      <c r="DC14" s="77" t="s">
        <v>54</v>
      </c>
      <c r="DF14" s="180"/>
      <c r="DG14" s="31" t="s">
        <v>53</v>
      </c>
      <c r="DH14" s="79" t="s">
        <v>54</v>
      </c>
      <c r="DK14" s="180"/>
      <c r="DL14" s="31" t="s">
        <v>53</v>
      </c>
      <c r="DM14" s="79" t="s">
        <v>54</v>
      </c>
    </row>
    <row r="15" spans="4:117" ht="15">
      <c r="D15" s="184"/>
      <c r="E15" s="31" t="s">
        <v>20</v>
      </c>
      <c r="F15" s="12" t="s">
        <v>312</v>
      </c>
      <c r="G15" s="45"/>
      <c r="H15" s="45"/>
      <c r="I15" s="180"/>
      <c r="J15" s="31" t="s">
        <v>20</v>
      </c>
      <c r="K15" s="39" t="s">
        <v>313</v>
      </c>
      <c r="L15" s="45"/>
      <c r="M15" s="45"/>
      <c r="N15" s="180"/>
      <c r="O15" s="31" t="s">
        <v>20</v>
      </c>
      <c r="P15" s="12" t="s">
        <v>314</v>
      </c>
      <c r="Q15" s="45"/>
      <c r="R15" s="45"/>
      <c r="S15" s="180"/>
      <c r="T15" s="31" t="s">
        <v>20</v>
      </c>
      <c r="U15" s="27" t="s">
        <v>315</v>
      </c>
      <c r="V15" s="45"/>
      <c r="W15" s="45"/>
      <c r="X15" s="180"/>
      <c r="Y15" s="31" t="s">
        <v>20</v>
      </c>
      <c r="Z15" s="35" t="s">
        <v>316</v>
      </c>
      <c r="AA15" s="45"/>
      <c r="AB15" s="45"/>
      <c r="AC15" s="180"/>
      <c r="AD15" s="31" t="s">
        <v>20</v>
      </c>
      <c r="AE15" s="35" t="s">
        <v>317</v>
      </c>
      <c r="AF15" s="45"/>
      <c r="AG15" s="45"/>
      <c r="AH15" s="180"/>
      <c r="AI15" s="31" t="s">
        <v>20</v>
      </c>
      <c r="AJ15" s="35" t="s">
        <v>318</v>
      </c>
      <c r="AK15" s="45"/>
      <c r="AL15" s="45"/>
      <c r="AM15" s="180"/>
      <c r="AN15" s="31" t="s">
        <v>20</v>
      </c>
      <c r="AO15" s="35" t="s">
        <v>91</v>
      </c>
      <c r="AP15" s="45"/>
      <c r="AQ15" s="45"/>
      <c r="AR15" s="180"/>
      <c r="AS15" s="31" t="s">
        <v>20</v>
      </c>
      <c r="AT15" s="35" t="s">
        <v>319</v>
      </c>
      <c r="AU15" s="45"/>
      <c r="AV15" s="45"/>
      <c r="AW15" s="180"/>
      <c r="AX15" s="31" t="s">
        <v>20</v>
      </c>
      <c r="AY15" s="35" t="s">
        <v>320</v>
      </c>
      <c r="AZ15" s="45"/>
      <c r="BA15" s="45"/>
      <c r="BB15" s="180"/>
      <c r="BC15" s="31" t="s">
        <v>20</v>
      </c>
      <c r="BD15" s="35" t="s">
        <v>321</v>
      </c>
      <c r="BE15" s="45"/>
      <c r="BF15" s="45"/>
      <c r="BG15" s="180"/>
      <c r="BH15" s="31" t="s">
        <v>20</v>
      </c>
      <c r="BI15" s="27" t="s">
        <v>322</v>
      </c>
      <c r="BJ15" s="45"/>
      <c r="BK15" s="45"/>
      <c r="BL15" s="180"/>
      <c r="BM15" s="31" t="s">
        <v>20</v>
      </c>
      <c r="BN15" s="35" t="s">
        <v>323</v>
      </c>
      <c r="BO15" s="45"/>
      <c r="BP15" s="45"/>
      <c r="BQ15" s="180"/>
      <c r="BR15" s="31" t="s">
        <v>20</v>
      </c>
      <c r="BS15" s="35" t="s">
        <v>324</v>
      </c>
      <c r="BT15" s="45"/>
      <c r="BU15" s="45"/>
      <c r="BV15" s="180"/>
      <c r="BW15" s="31" t="s">
        <v>20</v>
      </c>
      <c r="BX15" s="35" t="s">
        <v>325</v>
      </c>
      <c r="BY15" s="45"/>
      <c r="BZ15" s="45"/>
      <c r="CA15" s="180"/>
      <c r="CB15" s="31" t="s">
        <v>20</v>
      </c>
      <c r="CC15" s="35" t="s">
        <v>326</v>
      </c>
      <c r="CD15" s="45"/>
      <c r="CE15" s="45"/>
      <c r="CF15" s="180"/>
      <c r="CG15" s="31" t="s">
        <v>20</v>
      </c>
      <c r="CH15" s="35" t="s">
        <v>327</v>
      </c>
      <c r="CI15" s="45"/>
      <c r="CJ15" s="45"/>
      <c r="CK15" s="180"/>
      <c r="CL15" s="31" t="s">
        <v>20</v>
      </c>
      <c r="CM15" s="27" t="s">
        <v>328</v>
      </c>
      <c r="CN15" s="45"/>
      <c r="CO15" s="45"/>
      <c r="CP15" s="180"/>
      <c r="CQ15" s="31" t="s">
        <v>20</v>
      </c>
      <c r="CR15" s="27" t="s">
        <v>329</v>
      </c>
      <c r="CS15" s="45"/>
      <c r="CT15" s="45"/>
      <c r="CU15" s="45"/>
      <c r="CV15" s="180"/>
      <c r="CW15" s="31" t="s">
        <v>20</v>
      </c>
      <c r="CX15" s="78" t="s">
        <v>462</v>
      </c>
      <c r="DA15" s="180"/>
      <c r="DB15" s="31" t="s">
        <v>20</v>
      </c>
      <c r="DC15" s="92"/>
      <c r="DF15" s="180"/>
      <c r="DG15" s="31" t="s">
        <v>20</v>
      </c>
      <c r="DH15" s="85"/>
      <c r="DK15" s="180"/>
      <c r="DL15" s="31" t="s">
        <v>20</v>
      </c>
      <c r="DM15" s="85"/>
    </row>
    <row r="16" spans="4:117" ht="15">
      <c r="D16" s="184"/>
      <c r="E16" s="53" t="s">
        <v>469</v>
      </c>
      <c r="F16" s="54">
        <v>38152</v>
      </c>
      <c r="G16" s="45"/>
      <c r="H16" s="45"/>
      <c r="I16" s="180"/>
      <c r="J16" s="53" t="s">
        <v>469</v>
      </c>
      <c r="K16" s="54">
        <v>38152</v>
      </c>
      <c r="L16" s="45"/>
      <c r="M16" s="45"/>
      <c r="N16" s="180"/>
      <c r="O16" s="53" t="s">
        <v>469</v>
      </c>
      <c r="P16" s="54">
        <v>38460</v>
      </c>
      <c r="Q16" s="45"/>
      <c r="R16" s="45"/>
      <c r="S16" s="180"/>
      <c r="T16" s="53" t="s">
        <v>469</v>
      </c>
      <c r="U16" s="94">
        <v>38575</v>
      </c>
      <c r="V16" s="45"/>
      <c r="W16" s="45"/>
      <c r="X16" s="180"/>
      <c r="Y16" s="53" t="s">
        <v>469</v>
      </c>
      <c r="Z16" s="94">
        <v>38708</v>
      </c>
      <c r="AA16" s="45"/>
      <c r="AB16" s="45"/>
      <c r="AC16" s="180"/>
      <c r="AD16" s="53" t="s">
        <v>469</v>
      </c>
      <c r="AE16" s="94">
        <v>38708</v>
      </c>
      <c r="AF16" s="45"/>
      <c r="AG16" s="45"/>
      <c r="AH16" s="180"/>
      <c r="AI16" s="53" t="s">
        <v>469</v>
      </c>
      <c r="AJ16" s="94">
        <v>38824</v>
      </c>
      <c r="AK16" s="45"/>
      <c r="AL16" s="45"/>
      <c r="AM16" s="180"/>
      <c r="AN16" s="53" t="s">
        <v>469</v>
      </c>
      <c r="AO16" s="94">
        <v>39051</v>
      </c>
      <c r="AP16" s="45"/>
      <c r="AQ16" s="45"/>
      <c r="AR16" s="180"/>
      <c r="AS16" s="53" t="s">
        <v>469</v>
      </c>
      <c r="AT16" s="94">
        <v>39273</v>
      </c>
      <c r="AU16" s="45"/>
      <c r="AV16" s="45"/>
      <c r="AW16" s="180"/>
      <c r="AX16" s="53" t="s">
        <v>469</v>
      </c>
      <c r="AY16" s="94">
        <v>39288</v>
      </c>
      <c r="AZ16" s="45"/>
      <c r="BA16" s="45"/>
      <c r="BB16" s="180"/>
      <c r="BC16" s="53" t="s">
        <v>469</v>
      </c>
      <c r="BD16" s="94">
        <v>39548</v>
      </c>
      <c r="BE16" s="45"/>
      <c r="BF16" s="45"/>
      <c r="BG16" s="180"/>
      <c r="BH16" s="53" t="s">
        <v>469</v>
      </c>
      <c r="BI16" s="94">
        <v>39577</v>
      </c>
      <c r="BJ16" s="45"/>
      <c r="BK16" s="45"/>
      <c r="BL16" s="180"/>
      <c r="BM16" s="53" t="s">
        <v>469</v>
      </c>
      <c r="BN16" s="94">
        <v>39618</v>
      </c>
      <c r="BO16" s="45"/>
      <c r="BP16" s="45"/>
      <c r="BQ16" s="180"/>
      <c r="BR16" s="53" t="s">
        <v>469</v>
      </c>
      <c r="BS16" s="94">
        <v>39682</v>
      </c>
      <c r="BT16" s="45"/>
      <c r="BU16" s="45"/>
      <c r="BV16" s="180"/>
      <c r="BW16" s="53" t="s">
        <v>469</v>
      </c>
      <c r="BX16" s="94">
        <v>39783</v>
      </c>
      <c r="BY16" s="45"/>
      <c r="BZ16" s="45"/>
      <c r="CA16" s="180"/>
      <c r="CB16" s="53" t="s">
        <v>469</v>
      </c>
      <c r="CC16" s="94">
        <v>39910</v>
      </c>
      <c r="CD16" s="45"/>
      <c r="CE16" s="45"/>
      <c r="CF16" s="180"/>
      <c r="CG16" s="53" t="s">
        <v>469</v>
      </c>
      <c r="CH16" s="94">
        <v>40117</v>
      </c>
      <c r="CI16" s="45"/>
      <c r="CJ16" s="45"/>
      <c r="CK16" s="180"/>
      <c r="CL16" s="53" t="s">
        <v>469</v>
      </c>
      <c r="CM16" s="94">
        <v>40371</v>
      </c>
      <c r="CN16" s="45"/>
      <c r="CO16" s="45"/>
      <c r="CP16" s="180"/>
      <c r="CQ16" s="53" t="s">
        <v>469</v>
      </c>
      <c r="CR16" s="94">
        <v>40508</v>
      </c>
      <c r="CS16" s="45"/>
      <c r="CT16" s="45"/>
      <c r="CU16" s="45"/>
      <c r="CV16" s="180"/>
      <c r="CW16" s="31" t="s">
        <v>3</v>
      </c>
      <c r="CX16" s="78" t="s">
        <v>461</v>
      </c>
      <c r="DA16" s="180"/>
      <c r="DB16" s="31" t="s">
        <v>3</v>
      </c>
      <c r="DC16" s="36" t="s">
        <v>479</v>
      </c>
      <c r="DF16" s="180"/>
      <c r="DG16" s="31" t="s">
        <v>3</v>
      </c>
      <c r="DH16" s="3" t="s">
        <v>11</v>
      </c>
      <c r="DK16" s="180"/>
      <c r="DL16" s="31" t="s">
        <v>3</v>
      </c>
      <c r="DM16" s="24" t="s">
        <v>467</v>
      </c>
    </row>
    <row r="17" spans="4:117" ht="15">
      <c r="D17" s="184"/>
      <c r="E17" s="33" t="s">
        <v>3</v>
      </c>
      <c r="F17" s="14" t="s">
        <v>6</v>
      </c>
      <c r="G17" s="45"/>
      <c r="H17" s="45"/>
      <c r="I17" s="180"/>
      <c r="J17" s="33" t="s">
        <v>3</v>
      </c>
      <c r="K17" s="14" t="s">
        <v>63</v>
      </c>
      <c r="L17" s="45"/>
      <c r="M17" s="45"/>
      <c r="N17" s="180"/>
      <c r="O17" s="33" t="s">
        <v>3</v>
      </c>
      <c r="P17" s="14" t="s">
        <v>4</v>
      </c>
      <c r="Q17" s="45"/>
      <c r="R17" s="45"/>
      <c r="S17" s="180"/>
      <c r="T17" s="33" t="s">
        <v>3</v>
      </c>
      <c r="U17" s="14" t="s">
        <v>86</v>
      </c>
      <c r="V17" s="45"/>
      <c r="W17" s="45"/>
      <c r="X17" s="180"/>
      <c r="Y17" s="33" t="s">
        <v>3</v>
      </c>
      <c r="Z17" s="14" t="s">
        <v>10</v>
      </c>
      <c r="AA17" s="45"/>
      <c r="AB17" s="45"/>
      <c r="AC17" s="180"/>
      <c r="AD17" s="33" t="s">
        <v>3</v>
      </c>
      <c r="AE17" s="14" t="s">
        <v>87</v>
      </c>
      <c r="AF17" s="45"/>
      <c r="AG17" s="45"/>
      <c r="AH17" s="180"/>
      <c r="AI17" s="33" t="s">
        <v>3</v>
      </c>
      <c r="AJ17" s="14" t="s">
        <v>5</v>
      </c>
      <c r="AK17" s="45"/>
      <c r="AL17" s="45"/>
      <c r="AM17" s="180"/>
      <c r="AN17" s="33" t="s">
        <v>3</v>
      </c>
      <c r="AO17" s="14" t="s">
        <v>92</v>
      </c>
      <c r="AP17" s="45"/>
      <c r="AQ17" s="45"/>
      <c r="AR17" s="180"/>
      <c r="AS17" s="33" t="s">
        <v>3</v>
      </c>
      <c r="AT17" s="14" t="s">
        <v>93</v>
      </c>
      <c r="AU17" s="45"/>
      <c r="AV17" s="45"/>
      <c r="AW17" s="180"/>
      <c r="AX17" s="33" t="s">
        <v>3</v>
      </c>
      <c r="AY17" s="14" t="s">
        <v>62</v>
      </c>
      <c r="AZ17" s="45"/>
      <c r="BA17" s="45"/>
      <c r="BB17" s="180"/>
      <c r="BC17" s="33" t="s">
        <v>3</v>
      </c>
      <c r="BD17" s="14" t="s">
        <v>68</v>
      </c>
      <c r="BE17" s="45"/>
      <c r="BF17" s="45"/>
      <c r="BG17" s="180"/>
      <c r="BH17" s="33" t="s">
        <v>3</v>
      </c>
      <c r="BI17" s="4" t="s">
        <v>94</v>
      </c>
      <c r="BJ17" s="45"/>
      <c r="BK17" s="45"/>
      <c r="BL17" s="180"/>
      <c r="BM17" s="33" t="s">
        <v>3</v>
      </c>
      <c r="BN17" s="14" t="s">
        <v>102</v>
      </c>
      <c r="BO17" s="45"/>
      <c r="BP17" s="45"/>
      <c r="BQ17" s="180"/>
      <c r="BR17" s="33" t="s">
        <v>3</v>
      </c>
      <c r="BS17" s="14" t="s">
        <v>98</v>
      </c>
      <c r="BT17" s="45"/>
      <c r="BU17" s="45"/>
      <c r="BV17" s="180"/>
      <c r="BW17" s="33" t="s">
        <v>3</v>
      </c>
      <c r="BX17" s="14" t="s">
        <v>74</v>
      </c>
      <c r="BY17" s="45"/>
      <c r="BZ17" s="45"/>
      <c r="CA17" s="180"/>
      <c r="CB17" s="33" t="s">
        <v>3</v>
      </c>
      <c r="CC17" s="14" t="s">
        <v>78</v>
      </c>
      <c r="CD17" s="45"/>
      <c r="CE17" s="45"/>
      <c r="CF17" s="180"/>
      <c r="CG17" s="33" t="s">
        <v>3</v>
      </c>
      <c r="CH17" s="14" t="s">
        <v>95</v>
      </c>
      <c r="CI17" s="45"/>
      <c r="CJ17" s="45"/>
      <c r="CK17" s="180"/>
      <c r="CL17" s="33" t="s">
        <v>3</v>
      </c>
      <c r="CM17" s="14" t="s">
        <v>82</v>
      </c>
      <c r="CN17" s="45"/>
      <c r="CO17" s="45"/>
      <c r="CP17" s="180"/>
      <c r="CQ17" s="33" t="s">
        <v>3</v>
      </c>
      <c r="CR17" s="14" t="s">
        <v>109</v>
      </c>
      <c r="CS17" s="45"/>
      <c r="CT17" s="45"/>
      <c r="CU17" s="45"/>
      <c r="CV17" s="180"/>
      <c r="CW17" s="82" t="s">
        <v>469</v>
      </c>
      <c r="CX17" s="93">
        <v>38443</v>
      </c>
      <c r="DA17" s="180"/>
      <c r="DB17" s="82" t="s">
        <v>469</v>
      </c>
      <c r="DC17" s="83">
        <v>38824</v>
      </c>
      <c r="DF17" s="180"/>
      <c r="DG17" s="82" t="s">
        <v>469</v>
      </c>
      <c r="DH17" s="83">
        <v>38404</v>
      </c>
      <c r="DK17" s="180"/>
      <c r="DL17" s="82" t="s">
        <v>469</v>
      </c>
      <c r="DM17" s="83">
        <v>38518</v>
      </c>
    </row>
    <row r="18" spans="4:117" ht="15">
      <c r="D18" s="56"/>
      <c r="E18" s="21"/>
      <c r="F18" s="29"/>
      <c r="G18" s="45"/>
      <c r="H18" s="45"/>
      <c r="I18" s="56"/>
      <c r="J18" s="21"/>
      <c r="K18" s="29"/>
      <c r="L18" s="45"/>
      <c r="M18" s="45"/>
      <c r="N18" s="56"/>
      <c r="O18" s="21"/>
      <c r="P18" s="29"/>
      <c r="Q18" s="45"/>
      <c r="R18" s="45"/>
      <c r="S18" s="56"/>
      <c r="T18" s="21"/>
      <c r="U18" s="29"/>
      <c r="V18" s="45"/>
      <c r="W18" s="45"/>
      <c r="X18" s="56"/>
      <c r="Y18" s="21"/>
      <c r="Z18" s="29"/>
      <c r="AA18" s="45"/>
      <c r="AB18" s="45"/>
      <c r="AC18" s="56"/>
      <c r="AD18" s="21"/>
      <c r="AE18" s="29"/>
      <c r="AF18" s="45"/>
      <c r="AG18" s="45"/>
      <c r="AH18" s="56"/>
      <c r="AI18" s="21"/>
      <c r="AJ18" s="29"/>
      <c r="AK18" s="45"/>
      <c r="AL18" s="45"/>
      <c r="AM18" s="56"/>
      <c r="AN18" s="21"/>
      <c r="AO18" s="29"/>
      <c r="AP18" s="45"/>
      <c r="AQ18" s="45"/>
      <c r="AR18" s="56"/>
      <c r="AS18" s="21"/>
      <c r="AT18" s="29"/>
      <c r="AU18" s="45"/>
      <c r="AV18" s="45"/>
      <c r="AW18" s="56"/>
      <c r="AX18" s="21"/>
      <c r="AY18" s="29"/>
      <c r="AZ18" s="45"/>
      <c r="BA18" s="45"/>
      <c r="BB18" s="56"/>
      <c r="BC18" s="21"/>
      <c r="BD18" s="29"/>
      <c r="BE18" s="45"/>
      <c r="BF18" s="45"/>
      <c r="BG18" s="56"/>
      <c r="BH18" s="21"/>
      <c r="BI18" s="29"/>
      <c r="BJ18" s="45"/>
      <c r="BK18" s="45"/>
      <c r="BL18" s="56"/>
      <c r="BM18" s="21"/>
      <c r="BN18" s="29"/>
      <c r="BO18" s="45"/>
      <c r="BP18" s="45"/>
      <c r="BQ18" s="56"/>
      <c r="BR18" s="21"/>
      <c r="BS18" s="29"/>
      <c r="BT18" s="45"/>
      <c r="BU18" s="45"/>
      <c r="BV18" s="56"/>
      <c r="BW18" s="21"/>
      <c r="BX18" s="29"/>
      <c r="BY18" s="45"/>
      <c r="BZ18" s="45"/>
      <c r="CA18" s="56"/>
      <c r="CB18" s="21"/>
      <c r="CC18" s="29"/>
      <c r="CD18" s="45"/>
      <c r="CE18" s="45"/>
      <c r="CF18" s="56"/>
      <c r="CG18" s="21"/>
      <c r="CH18" s="29"/>
      <c r="CI18" s="45"/>
      <c r="CJ18" s="45"/>
      <c r="CK18" s="56"/>
      <c r="CL18" s="21"/>
      <c r="CM18" s="29"/>
      <c r="CN18" s="45"/>
      <c r="CO18" s="45"/>
      <c r="CP18" s="56"/>
      <c r="CQ18" s="21"/>
      <c r="CR18" s="29"/>
      <c r="CS18" s="45"/>
      <c r="CT18" s="45"/>
      <c r="CU18" s="45"/>
      <c r="CV18" s="74"/>
      <c r="CW18" s="1"/>
      <c r="CX18" s="24"/>
      <c r="DA18" s="74"/>
      <c r="DB18" s="21"/>
      <c r="DC18" s="29"/>
      <c r="DF18" s="74"/>
      <c r="DG18" s="21"/>
      <c r="DH18" s="29"/>
      <c r="DK18" s="74"/>
      <c r="DL18" s="21"/>
      <c r="DM18" s="29"/>
    </row>
    <row r="19" spans="4:118" ht="15" customHeight="1">
      <c r="D19" s="183" t="s">
        <v>439</v>
      </c>
      <c r="E19" s="52" t="s">
        <v>420</v>
      </c>
      <c r="F19" s="127">
        <v>38309</v>
      </c>
      <c r="G19" s="194" t="s">
        <v>680</v>
      </c>
      <c r="H19" s="45"/>
      <c r="I19" s="183" t="s">
        <v>439</v>
      </c>
      <c r="J19" s="52" t="s">
        <v>420</v>
      </c>
      <c r="K19" s="127">
        <v>38317</v>
      </c>
      <c r="L19" s="194" t="s">
        <v>640</v>
      </c>
      <c r="M19" s="45"/>
      <c r="N19" s="183" t="s">
        <v>439</v>
      </c>
      <c r="O19" s="52" t="s">
        <v>420</v>
      </c>
      <c r="P19" s="127">
        <v>38460</v>
      </c>
      <c r="Q19" s="188" t="s">
        <v>651</v>
      </c>
      <c r="R19" s="45"/>
      <c r="S19" s="183" t="s">
        <v>439</v>
      </c>
      <c r="T19" s="52" t="s">
        <v>420</v>
      </c>
      <c r="U19" s="127">
        <v>38657</v>
      </c>
      <c r="V19" s="188" t="s">
        <v>643</v>
      </c>
      <c r="W19" s="45"/>
      <c r="X19" s="183" t="s">
        <v>439</v>
      </c>
      <c r="Y19" s="52" t="s">
        <v>420</v>
      </c>
      <c r="Z19" s="127">
        <v>38708</v>
      </c>
      <c r="AA19" s="194" t="s">
        <v>645</v>
      </c>
      <c r="AB19" s="45"/>
      <c r="AC19" s="183" t="s">
        <v>439</v>
      </c>
      <c r="AD19" s="52" t="s">
        <v>420</v>
      </c>
      <c r="AE19" s="127">
        <v>38708</v>
      </c>
      <c r="AF19" s="188" t="s">
        <v>647</v>
      </c>
      <c r="AG19" s="45"/>
      <c r="AH19" s="183" t="s">
        <v>439</v>
      </c>
      <c r="AI19" s="52" t="s">
        <v>420</v>
      </c>
      <c r="AJ19" s="127">
        <v>38824</v>
      </c>
      <c r="AK19" s="194" t="s">
        <v>654</v>
      </c>
      <c r="AL19" s="45"/>
      <c r="AM19" s="183" t="s">
        <v>439</v>
      </c>
      <c r="AN19" s="52" t="s">
        <v>420</v>
      </c>
      <c r="AO19" s="127">
        <v>39387</v>
      </c>
      <c r="AP19" s="194" t="s">
        <v>657</v>
      </c>
      <c r="AQ19" s="45"/>
      <c r="AR19" s="183" t="s">
        <v>439</v>
      </c>
      <c r="AS19" s="52" t="s">
        <v>420</v>
      </c>
      <c r="AT19" s="127">
        <v>39273</v>
      </c>
      <c r="AU19" s="194" t="s">
        <v>660</v>
      </c>
      <c r="AV19" s="45"/>
      <c r="AW19" s="183" t="s">
        <v>439</v>
      </c>
      <c r="AX19" s="52" t="s">
        <v>420</v>
      </c>
      <c r="AY19" s="127">
        <v>39288</v>
      </c>
      <c r="AZ19" s="194" t="s">
        <v>662</v>
      </c>
      <c r="BA19" s="45"/>
      <c r="BB19" s="183" t="s">
        <v>439</v>
      </c>
      <c r="BC19" s="52" t="s">
        <v>420</v>
      </c>
      <c r="BD19" s="127">
        <v>39643</v>
      </c>
      <c r="BE19" s="194" t="s">
        <v>665</v>
      </c>
      <c r="BF19" s="45"/>
      <c r="BG19" s="183" t="s">
        <v>439</v>
      </c>
      <c r="BH19" s="52" t="s">
        <v>420</v>
      </c>
      <c r="BI19" s="127">
        <v>39800</v>
      </c>
      <c r="BJ19" s="194" t="s">
        <v>667</v>
      </c>
      <c r="BK19" s="45"/>
      <c r="BL19" s="183" t="s">
        <v>439</v>
      </c>
      <c r="BM19" s="52" t="s">
        <v>420</v>
      </c>
      <c r="BN19" s="127">
        <v>39630</v>
      </c>
      <c r="BO19" s="197" t="s">
        <v>677</v>
      </c>
      <c r="BP19" s="45"/>
      <c r="BQ19" s="183" t="s">
        <v>439</v>
      </c>
      <c r="BR19" s="52" t="s">
        <v>420</v>
      </c>
      <c r="BS19" s="127">
        <v>39699</v>
      </c>
      <c r="BT19" s="194" t="s">
        <v>670</v>
      </c>
      <c r="BU19" s="45"/>
      <c r="BV19" s="183" t="s">
        <v>439</v>
      </c>
      <c r="BW19" s="52" t="s">
        <v>420</v>
      </c>
      <c r="BX19" s="125" t="s">
        <v>487</v>
      </c>
      <c r="BY19" s="194"/>
      <c r="BZ19" s="48"/>
      <c r="CA19" s="181" t="s">
        <v>439</v>
      </c>
      <c r="CB19" s="52" t="s">
        <v>420</v>
      </c>
      <c r="CC19" s="125" t="s">
        <v>486</v>
      </c>
      <c r="CD19" s="204">
        <v>0</v>
      </c>
      <c r="CE19" s="45"/>
      <c r="CF19" s="183" t="s">
        <v>439</v>
      </c>
      <c r="CG19" s="52" t="s">
        <v>420</v>
      </c>
      <c r="CH19" s="137">
        <v>39539</v>
      </c>
      <c r="CI19" s="194" t="s">
        <v>674</v>
      </c>
      <c r="CJ19" s="45"/>
      <c r="CK19" s="183" t="s">
        <v>439</v>
      </c>
      <c r="CL19" s="52" t="s">
        <v>420</v>
      </c>
      <c r="CM19" s="127">
        <v>40422</v>
      </c>
      <c r="CN19" s="197" t="s">
        <v>675</v>
      </c>
      <c r="CO19" s="45"/>
      <c r="CP19" s="183" t="s">
        <v>439</v>
      </c>
      <c r="CQ19" s="52" t="s">
        <v>420</v>
      </c>
      <c r="CR19" s="127">
        <v>40634</v>
      </c>
      <c r="CS19" s="197" t="s">
        <v>676</v>
      </c>
      <c r="CT19" s="45"/>
      <c r="CU19" s="45"/>
      <c r="CV19" s="183" t="s">
        <v>439</v>
      </c>
      <c r="CW19" s="52" t="s">
        <v>420</v>
      </c>
      <c r="CX19" s="127">
        <v>38443</v>
      </c>
      <c r="CY19" s="194"/>
      <c r="DA19" s="183" t="s">
        <v>439</v>
      </c>
      <c r="DB19" s="52" t="s">
        <v>420</v>
      </c>
      <c r="DC19" s="127">
        <v>38824</v>
      </c>
      <c r="DD19" s="194" t="s">
        <v>681</v>
      </c>
      <c r="DF19" s="183" t="s">
        <v>439</v>
      </c>
      <c r="DG19" s="52" t="s">
        <v>420</v>
      </c>
      <c r="DH19" s="127">
        <v>38708</v>
      </c>
      <c r="DI19" s="194" t="s">
        <v>682</v>
      </c>
      <c r="DK19" s="183" t="s">
        <v>439</v>
      </c>
      <c r="DL19" s="52" t="s">
        <v>420</v>
      </c>
      <c r="DM19" s="127">
        <v>38698</v>
      </c>
      <c r="DN19" s="194" t="s">
        <v>684</v>
      </c>
    </row>
    <row r="20" spans="4:118" ht="15" customHeight="1">
      <c r="D20" s="183"/>
      <c r="E20" s="53" t="s">
        <v>421</v>
      </c>
      <c r="F20" s="123">
        <v>39403</v>
      </c>
      <c r="G20" s="195"/>
      <c r="H20" s="45"/>
      <c r="I20" s="184"/>
      <c r="J20" s="53" t="s">
        <v>421</v>
      </c>
      <c r="K20" s="123">
        <v>39447</v>
      </c>
      <c r="L20" s="195"/>
      <c r="M20" s="45"/>
      <c r="N20" s="184"/>
      <c r="O20" s="53" t="s">
        <v>421</v>
      </c>
      <c r="P20" s="123">
        <v>39556</v>
      </c>
      <c r="Q20" s="189"/>
      <c r="R20" s="45"/>
      <c r="S20" s="184"/>
      <c r="T20" s="53" t="s">
        <v>421</v>
      </c>
      <c r="U20" s="123">
        <v>40483</v>
      </c>
      <c r="V20" s="189"/>
      <c r="W20" s="45"/>
      <c r="X20" s="184"/>
      <c r="Y20" s="53" t="s">
        <v>421</v>
      </c>
      <c r="Z20" s="123">
        <v>39804</v>
      </c>
      <c r="AA20" s="195"/>
      <c r="AB20" s="45"/>
      <c r="AC20" s="184"/>
      <c r="AD20" s="53" t="s">
        <v>421</v>
      </c>
      <c r="AE20" s="123">
        <v>39783</v>
      </c>
      <c r="AF20" s="189"/>
      <c r="AG20" s="45"/>
      <c r="AH20" s="184"/>
      <c r="AI20" s="53" t="s">
        <v>421</v>
      </c>
      <c r="AJ20" s="123">
        <v>39279</v>
      </c>
      <c r="AK20" s="195"/>
      <c r="AL20" s="45"/>
      <c r="AM20" s="184"/>
      <c r="AN20" s="53" t="s">
        <v>421</v>
      </c>
      <c r="AO20" s="123">
        <v>40482</v>
      </c>
      <c r="AP20" s="195"/>
      <c r="AQ20" s="45"/>
      <c r="AR20" s="184"/>
      <c r="AS20" s="53" t="s">
        <v>421</v>
      </c>
      <c r="AT20" s="123">
        <v>40368</v>
      </c>
      <c r="AU20" s="195"/>
      <c r="AV20" s="45"/>
      <c r="AW20" s="184"/>
      <c r="AX20" s="53" t="s">
        <v>421</v>
      </c>
      <c r="AY20" s="123">
        <v>40178</v>
      </c>
      <c r="AZ20" s="195"/>
      <c r="BA20" s="45"/>
      <c r="BB20" s="184"/>
      <c r="BC20" s="53" t="s">
        <v>421</v>
      </c>
      <c r="BD20" s="123">
        <v>40737</v>
      </c>
      <c r="BE20" s="195"/>
      <c r="BF20" s="45"/>
      <c r="BG20" s="184"/>
      <c r="BH20" s="53" t="s">
        <v>421</v>
      </c>
      <c r="BI20" s="123">
        <v>40895</v>
      </c>
      <c r="BJ20" s="195"/>
      <c r="BK20" s="45"/>
      <c r="BL20" s="184"/>
      <c r="BM20" s="53" t="s">
        <v>421</v>
      </c>
      <c r="BN20" s="123">
        <v>41090</v>
      </c>
      <c r="BO20" s="198"/>
      <c r="BP20" s="45"/>
      <c r="BQ20" s="184"/>
      <c r="BR20" s="53" t="s">
        <v>421</v>
      </c>
      <c r="BS20" s="123">
        <v>40793</v>
      </c>
      <c r="BT20" s="195"/>
      <c r="BU20" s="45"/>
      <c r="BV20" s="184"/>
      <c r="BW20" s="53" t="s">
        <v>421</v>
      </c>
      <c r="BX20" s="126" t="s">
        <v>488</v>
      </c>
      <c r="BY20" s="195"/>
      <c r="BZ20" s="45"/>
      <c r="CA20" s="180"/>
      <c r="CB20" s="53" t="s">
        <v>421</v>
      </c>
      <c r="CC20" s="126" t="s">
        <v>485</v>
      </c>
      <c r="CD20" s="205"/>
      <c r="CE20" s="45"/>
      <c r="CF20" s="184"/>
      <c r="CG20" s="53" t="s">
        <v>421</v>
      </c>
      <c r="CH20" s="138">
        <v>40543</v>
      </c>
      <c r="CI20" s="195"/>
      <c r="CJ20" s="45"/>
      <c r="CK20" s="184"/>
      <c r="CL20" s="53" t="s">
        <v>421</v>
      </c>
      <c r="CM20" s="123">
        <v>41639</v>
      </c>
      <c r="CN20" s="198"/>
      <c r="CO20" s="45"/>
      <c r="CP20" s="184"/>
      <c r="CQ20" s="53" t="s">
        <v>421</v>
      </c>
      <c r="CR20" s="123">
        <v>42095</v>
      </c>
      <c r="CS20" s="198"/>
      <c r="CT20" s="45"/>
      <c r="CU20" s="45"/>
      <c r="CV20" s="184"/>
      <c r="CW20" s="53" t="s">
        <v>421</v>
      </c>
      <c r="CX20" s="123">
        <v>39538</v>
      </c>
      <c r="CY20" s="195"/>
      <c r="DA20" s="184"/>
      <c r="DB20" s="53" t="s">
        <v>421</v>
      </c>
      <c r="DC20" s="123">
        <v>39386</v>
      </c>
      <c r="DD20" s="195"/>
      <c r="DF20" s="184"/>
      <c r="DG20" s="53" t="s">
        <v>421</v>
      </c>
      <c r="DH20" s="123">
        <v>39783</v>
      </c>
      <c r="DI20" s="195"/>
      <c r="DK20" s="184"/>
      <c r="DL20" s="53" t="s">
        <v>421</v>
      </c>
      <c r="DM20" s="123">
        <v>39783</v>
      </c>
      <c r="DN20" s="195"/>
    </row>
    <row r="21" spans="4:118" ht="15" customHeight="1">
      <c r="D21" s="183"/>
      <c r="E21" s="53" t="s">
        <v>422</v>
      </c>
      <c r="F21" s="129" t="s">
        <v>423</v>
      </c>
      <c r="G21" s="195"/>
      <c r="H21" s="45"/>
      <c r="I21" s="184"/>
      <c r="J21" s="53" t="s">
        <v>422</v>
      </c>
      <c r="K21" s="124" t="s">
        <v>116</v>
      </c>
      <c r="L21" s="195"/>
      <c r="M21" s="45"/>
      <c r="N21" s="184"/>
      <c r="O21" s="53" t="s">
        <v>422</v>
      </c>
      <c r="P21" s="124" t="s">
        <v>426</v>
      </c>
      <c r="Q21" s="189"/>
      <c r="R21" s="45"/>
      <c r="S21" s="184"/>
      <c r="T21" s="53" t="s">
        <v>422</v>
      </c>
      <c r="U21" s="124" t="s">
        <v>123</v>
      </c>
      <c r="V21" s="189"/>
      <c r="W21" s="45"/>
      <c r="X21" s="184"/>
      <c r="Y21" s="53" t="s">
        <v>422</v>
      </c>
      <c r="Z21" s="124" t="s">
        <v>127</v>
      </c>
      <c r="AA21" s="195"/>
      <c r="AB21" s="45"/>
      <c r="AC21" s="184"/>
      <c r="AD21" s="53" t="s">
        <v>422</v>
      </c>
      <c r="AE21" s="124" t="s">
        <v>427</v>
      </c>
      <c r="AF21" s="189"/>
      <c r="AG21" s="45"/>
      <c r="AH21" s="184"/>
      <c r="AI21" s="53" t="s">
        <v>422</v>
      </c>
      <c r="AJ21" s="124" t="s">
        <v>428</v>
      </c>
      <c r="AK21" s="195"/>
      <c r="AL21" s="45"/>
      <c r="AM21" s="184"/>
      <c r="AN21" s="53" t="s">
        <v>422</v>
      </c>
      <c r="AO21" s="129" t="s">
        <v>495</v>
      </c>
      <c r="AP21" s="195"/>
      <c r="AQ21" s="45"/>
      <c r="AR21" s="184"/>
      <c r="AS21" s="53" t="s">
        <v>422</v>
      </c>
      <c r="AT21" s="124" t="s">
        <v>139</v>
      </c>
      <c r="AU21" s="195"/>
      <c r="AV21" s="45"/>
      <c r="AW21" s="184"/>
      <c r="AX21" s="53" t="s">
        <v>422</v>
      </c>
      <c r="AY21" s="124" t="s">
        <v>175</v>
      </c>
      <c r="AZ21" s="195"/>
      <c r="BA21" s="45"/>
      <c r="BB21" s="184"/>
      <c r="BC21" s="53" t="s">
        <v>422</v>
      </c>
      <c r="BD21" s="124" t="s">
        <v>430</v>
      </c>
      <c r="BE21" s="195"/>
      <c r="BF21" s="45"/>
      <c r="BG21" s="184"/>
      <c r="BH21" s="53" t="s">
        <v>422</v>
      </c>
      <c r="BI21" s="124" t="s">
        <v>431</v>
      </c>
      <c r="BJ21" s="195"/>
      <c r="BK21" s="45"/>
      <c r="BL21" s="184"/>
      <c r="BM21" s="53" t="s">
        <v>422</v>
      </c>
      <c r="BN21" s="124" t="s">
        <v>433</v>
      </c>
      <c r="BO21" s="198"/>
      <c r="BP21" s="45"/>
      <c r="BQ21" s="184"/>
      <c r="BR21" s="53" t="s">
        <v>422</v>
      </c>
      <c r="BS21" s="124" t="s">
        <v>153</v>
      </c>
      <c r="BT21" s="195"/>
      <c r="BU21" s="45"/>
      <c r="BV21" s="184"/>
      <c r="BW21" s="53" t="s">
        <v>422</v>
      </c>
      <c r="BX21" s="124" t="s">
        <v>484</v>
      </c>
      <c r="BY21" s="195"/>
      <c r="BZ21" s="45"/>
      <c r="CA21" s="180"/>
      <c r="CB21" s="53" t="s">
        <v>422</v>
      </c>
      <c r="CC21" s="124" t="s">
        <v>163</v>
      </c>
      <c r="CD21" s="205"/>
      <c r="CE21" s="45"/>
      <c r="CF21" s="184"/>
      <c r="CG21" s="53" t="s">
        <v>422</v>
      </c>
      <c r="CH21" s="139" t="s">
        <v>482</v>
      </c>
      <c r="CI21" s="195"/>
      <c r="CJ21" s="45"/>
      <c r="CK21" s="184"/>
      <c r="CL21" s="53" t="s">
        <v>422</v>
      </c>
      <c r="CM21" s="129" t="s">
        <v>169</v>
      </c>
      <c r="CN21" s="198"/>
      <c r="CO21" s="45"/>
      <c r="CP21" s="184"/>
      <c r="CQ21" s="53" t="s">
        <v>422</v>
      </c>
      <c r="CR21" s="129" t="s">
        <v>173</v>
      </c>
      <c r="CS21" s="198"/>
      <c r="CT21" s="45"/>
      <c r="CU21" s="45"/>
      <c r="CV21" s="184"/>
      <c r="CW21" s="53" t="s">
        <v>422</v>
      </c>
      <c r="CX21" s="129" t="s">
        <v>460</v>
      </c>
      <c r="CY21" s="195"/>
      <c r="DA21" s="184"/>
      <c r="DB21" s="53" t="s">
        <v>422</v>
      </c>
      <c r="DC21" s="129" t="s">
        <v>474</v>
      </c>
      <c r="DD21" s="195"/>
      <c r="DF21" s="184"/>
      <c r="DG21" s="53" t="s">
        <v>422</v>
      </c>
      <c r="DH21" s="143" t="s">
        <v>471</v>
      </c>
      <c r="DI21" s="195"/>
      <c r="DK21" s="184"/>
      <c r="DL21" s="53" t="s">
        <v>422</v>
      </c>
      <c r="DM21" s="129" t="s">
        <v>470</v>
      </c>
      <c r="DN21" s="195"/>
    </row>
    <row r="22" spans="4:118" ht="15" customHeight="1">
      <c r="D22" s="183"/>
      <c r="E22" s="53" t="s">
        <v>424</v>
      </c>
      <c r="F22" s="122">
        <v>26161669.49</v>
      </c>
      <c r="G22" s="195"/>
      <c r="H22" s="45"/>
      <c r="I22" s="184"/>
      <c r="J22" s="53" t="s">
        <v>424</v>
      </c>
      <c r="K22" s="122">
        <v>91049431.75</v>
      </c>
      <c r="L22" s="195"/>
      <c r="M22" s="45"/>
      <c r="N22" s="184"/>
      <c r="O22" s="53" t="s">
        <v>424</v>
      </c>
      <c r="P22" s="122">
        <v>14799100.13</v>
      </c>
      <c r="Q22" s="189"/>
      <c r="R22" s="45"/>
      <c r="S22" s="184"/>
      <c r="T22" s="53" t="s">
        <v>424</v>
      </c>
      <c r="U22" s="122">
        <v>215433333.33</v>
      </c>
      <c r="V22" s="189"/>
      <c r="W22" s="45"/>
      <c r="X22" s="184"/>
      <c r="Y22" s="53" t="s">
        <v>424</v>
      </c>
      <c r="Z22" s="122">
        <v>19500000</v>
      </c>
      <c r="AA22" s="195"/>
      <c r="AB22" s="45"/>
      <c r="AC22" s="184"/>
      <c r="AD22" s="53" t="s">
        <v>424</v>
      </c>
      <c r="AE22" s="122">
        <v>45470280</v>
      </c>
      <c r="AF22" s="189"/>
      <c r="AG22" s="45"/>
      <c r="AH22" s="184"/>
      <c r="AI22" s="53" t="s">
        <v>424</v>
      </c>
      <c r="AJ22" s="122">
        <v>1950000</v>
      </c>
      <c r="AK22" s="195"/>
      <c r="AL22" s="45"/>
      <c r="AM22" s="184"/>
      <c r="AN22" s="53" t="s">
        <v>424</v>
      </c>
      <c r="AO22" s="122">
        <v>14583333</v>
      </c>
      <c r="AP22" s="195"/>
      <c r="AQ22" s="45"/>
      <c r="AR22" s="184"/>
      <c r="AS22" s="53" t="s">
        <v>424</v>
      </c>
      <c r="AT22" s="122">
        <v>11168000</v>
      </c>
      <c r="AU22" s="195"/>
      <c r="AV22" s="45"/>
      <c r="AW22" s="184"/>
      <c r="AX22" s="53" t="s">
        <v>424</v>
      </c>
      <c r="AY22" s="122">
        <v>22000000</v>
      </c>
      <c r="AZ22" s="195"/>
      <c r="BA22" s="45"/>
      <c r="BB22" s="184"/>
      <c r="BC22" s="53" t="s">
        <v>424</v>
      </c>
      <c r="BD22" s="122">
        <v>12000000</v>
      </c>
      <c r="BE22" s="195"/>
      <c r="BF22" s="45"/>
      <c r="BG22" s="184"/>
      <c r="BH22" s="53" t="s">
        <v>424</v>
      </c>
      <c r="BI22" s="122">
        <v>6081695.77</v>
      </c>
      <c r="BJ22" s="195"/>
      <c r="BK22" s="45"/>
      <c r="BL22" s="184"/>
      <c r="BM22" s="53" t="s">
        <v>424</v>
      </c>
      <c r="BN22" s="122">
        <v>32550000</v>
      </c>
      <c r="BO22" s="198"/>
      <c r="BP22" s="45"/>
      <c r="BQ22" s="184"/>
      <c r="BR22" s="53" t="s">
        <v>424</v>
      </c>
      <c r="BS22" s="122">
        <v>16470680</v>
      </c>
      <c r="BT22" s="195"/>
      <c r="BU22" s="45"/>
      <c r="BV22" s="184"/>
      <c r="BW22" s="53" t="s">
        <v>424</v>
      </c>
      <c r="BX22" s="122">
        <v>60000000</v>
      </c>
      <c r="BY22" s="195"/>
      <c r="BZ22" s="45"/>
      <c r="CA22" s="180"/>
      <c r="CB22" s="53" t="s">
        <v>424</v>
      </c>
      <c r="CC22" s="122">
        <v>999750</v>
      </c>
      <c r="CD22" s="205"/>
      <c r="CE22" s="45"/>
      <c r="CF22" s="184"/>
      <c r="CG22" s="53" t="s">
        <v>424</v>
      </c>
      <c r="CH22" s="140">
        <v>47333334</v>
      </c>
      <c r="CI22" s="195"/>
      <c r="CJ22" s="45"/>
      <c r="CK22" s="184"/>
      <c r="CL22" s="53" t="s">
        <v>424</v>
      </c>
      <c r="CM22" s="122">
        <v>28000000</v>
      </c>
      <c r="CN22" s="198"/>
      <c r="CO22" s="45"/>
      <c r="CP22" s="184"/>
      <c r="CQ22" s="53" t="s">
        <v>424</v>
      </c>
      <c r="CR22" s="122">
        <v>6000000</v>
      </c>
      <c r="CS22" s="198"/>
      <c r="CT22" s="45"/>
      <c r="CU22" s="45"/>
      <c r="CV22" s="184"/>
      <c r="CW22" s="53" t="s">
        <v>424</v>
      </c>
      <c r="CX22" s="122">
        <v>29855772.52</v>
      </c>
      <c r="CY22" s="195"/>
      <c r="DA22" s="184"/>
      <c r="DB22" s="53" t="s">
        <v>424</v>
      </c>
      <c r="DC22" s="122">
        <v>5100000</v>
      </c>
      <c r="DD22" s="195"/>
      <c r="DF22" s="184"/>
      <c r="DG22" s="53" t="s">
        <v>424</v>
      </c>
      <c r="DH22" s="122">
        <v>4310000</v>
      </c>
      <c r="DI22" s="195"/>
      <c r="DK22" s="184"/>
      <c r="DL22" s="53" t="s">
        <v>424</v>
      </c>
      <c r="DM22" s="122">
        <v>58500000</v>
      </c>
      <c r="DN22" s="195"/>
    </row>
    <row r="23" spans="4:118" ht="15" customHeight="1">
      <c r="D23" s="183"/>
      <c r="E23" s="55" t="s">
        <v>425</v>
      </c>
      <c r="F23" s="120">
        <v>26161669.49</v>
      </c>
      <c r="G23" s="195"/>
      <c r="H23" s="45"/>
      <c r="I23" s="184"/>
      <c r="J23" s="55" t="s">
        <v>425</v>
      </c>
      <c r="K23" s="120">
        <v>80818170.75</v>
      </c>
      <c r="L23" s="195"/>
      <c r="M23" s="45"/>
      <c r="N23" s="184"/>
      <c r="O23" s="55" t="s">
        <v>425</v>
      </c>
      <c r="P23" s="120">
        <v>14799100.13</v>
      </c>
      <c r="Q23" s="189"/>
      <c r="R23" s="45"/>
      <c r="S23" s="184"/>
      <c r="T23" s="55" t="s">
        <v>425</v>
      </c>
      <c r="U23" s="120">
        <v>215433333.33</v>
      </c>
      <c r="V23" s="189"/>
      <c r="W23" s="45"/>
      <c r="X23" s="184"/>
      <c r="Y23" s="55" t="s">
        <v>425</v>
      </c>
      <c r="Z23" s="120">
        <v>21600000</v>
      </c>
      <c r="AA23" s="195"/>
      <c r="AB23" s="45"/>
      <c r="AC23" s="184"/>
      <c r="AD23" s="55" t="s">
        <v>425</v>
      </c>
      <c r="AE23" s="120">
        <v>45470280</v>
      </c>
      <c r="AF23" s="189"/>
      <c r="AG23" s="45"/>
      <c r="AH23" s="184"/>
      <c r="AI23" s="55" t="s">
        <v>425</v>
      </c>
      <c r="AJ23" s="120">
        <v>2400000</v>
      </c>
      <c r="AK23" s="195"/>
      <c r="AL23" s="45"/>
      <c r="AM23" s="184"/>
      <c r="AN23" s="55" t="s">
        <v>425</v>
      </c>
      <c r="AO23" s="120">
        <v>18986333</v>
      </c>
      <c r="AP23" s="195"/>
      <c r="AQ23" s="45"/>
      <c r="AR23" s="184"/>
      <c r="AS23" s="55" t="s">
        <v>425</v>
      </c>
      <c r="AT23" s="120">
        <v>11168000</v>
      </c>
      <c r="AU23" s="195"/>
      <c r="AV23" s="45"/>
      <c r="AW23" s="184"/>
      <c r="AX23" s="55" t="s">
        <v>425</v>
      </c>
      <c r="AY23" s="120">
        <v>50000000</v>
      </c>
      <c r="AZ23" s="195"/>
      <c r="BA23" s="45"/>
      <c r="BB23" s="184"/>
      <c r="BC23" s="55" t="s">
        <v>425</v>
      </c>
      <c r="BD23" s="120">
        <v>19825894.45</v>
      </c>
      <c r="BE23" s="195"/>
      <c r="BF23" s="45"/>
      <c r="BG23" s="184"/>
      <c r="BH23" s="55" t="s">
        <v>425</v>
      </c>
      <c r="BI23" s="120">
        <v>7051695.77</v>
      </c>
      <c r="BJ23" s="195"/>
      <c r="BK23" s="45"/>
      <c r="BL23" s="184"/>
      <c r="BM23" s="55" t="s">
        <v>425</v>
      </c>
      <c r="BN23" s="120">
        <v>36760111.21</v>
      </c>
      <c r="BO23" s="198"/>
      <c r="BP23" s="45"/>
      <c r="BQ23" s="184"/>
      <c r="BR23" s="55" t="s">
        <v>425</v>
      </c>
      <c r="BS23" s="120">
        <v>17700000</v>
      </c>
      <c r="BT23" s="195"/>
      <c r="BU23" s="45"/>
      <c r="BV23" s="184"/>
      <c r="BW23" s="55" t="s">
        <v>425</v>
      </c>
      <c r="BX23" s="120">
        <v>60000000</v>
      </c>
      <c r="BY23" s="195"/>
      <c r="BZ23" s="45"/>
      <c r="CA23" s="180"/>
      <c r="CB23" s="55" t="s">
        <v>425</v>
      </c>
      <c r="CC23" s="120">
        <v>999750</v>
      </c>
      <c r="CD23" s="205"/>
      <c r="CE23" s="119"/>
      <c r="CF23" s="184"/>
      <c r="CG23" s="55" t="s">
        <v>425</v>
      </c>
      <c r="CH23" s="140">
        <v>47333334</v>
      </c>
      <c r="CI23" s="195"/>
      <c r="CJ23" s="45"/>
      <c r="CK23" s="184"/>
      <c r="CL23" s="55" t="s">
        <v>425</v>
      </c>
      <c r="CM23" s="120">
        <v>28000000</v>
      </c>
      <c r="CN23" s="198"/>
      <c r="CO23" s="45"/>
      <c r="CP23" s="184"/>
      <c r="CQ23" s="55" t="s">
        <v>425</v>
      </c>
      <c r="CR23" s="120">
        <v>6000000</v>
      </c>
      <c r="CS23" s="198"/>
      <c r="CT23" s="45"/>
      <c r="CU23" s="45"/>
      <c r="CV23" s="184"/>
      <c r="CW23" s="55" t="s">
        <v>425</v>
      </c>
      <c r="CX23" s="122">
        <v>29855772.52</v>
      </c>
      <c r="CY23" s="195"/>
      <c r="DA23" s="184"/>
      <c r="DB23" s="55" t="s">
        <v>425</v>
      </c>
      <c r="DC23" s="122">
        <v>5100000</v>
      </c>
      <c r="DD23" s="195"/>
      <c r="DF23" s="184"/>
      <c r="DG23" s="55" t="s">
        <v>425</v>
      </c>
      <c r="DH23" s="120">
        <v>5398339.72</v>
      </c>
      <c r="DI23" s="195"/>
      <c r="DK23" s="184"/>
      <c r="DL23" s="55" t="s">
        <v>425</v>
      </c>
      <c r="DM23" s="122">
        <v>58500000</v>
      </c>
      <c r="DN23" s="195"/>
    </row>
    <row r="24" spans="4:118" ht="15" customHeight="1">
      <c r="D24" s="183"/>
      <c r="E24" s="53" t="s">
        <v>420</v>
      </c>
      <c r="F24" s="123">
        <v>39405</v>
      </c>
      <c r="G24" s="194" t="s">
        <v>649</v>
      </c>
      <c r="H24" s="45"/>
      <c r="I24" s="184"/>
      <c r="J24" s="53" t="s">
        <v>420</v>
      </c>
      <c r="K24" s="123">
        <v>39449</v>
      </c>
      <c r="L24" s="194" t="s">
        <v>641</v>
      </c>
      <c r="M24" s="45"/>
      <c r="N24" s="184"/>
      <c r="O24" s="53" t="s">
        <v>420</v>
      </c>
      <c r="P24" s="123">
        <v>39556</v>
      </c>
      <c r="Q24" s="188" t="s">
        <v>652</v>
      </c>
      <c r="R24" s="45"/>
      <c r="S24" s="184"/>
      <c r="T24" s="52" t="s">
        <v>420</v>
      </c>
      <c r="U24" s="127">
        <v>40483</v>
      </c>
      <c r="V24" s="188" t="s">
        <v>644</v>
      </c>
      <c r="W24" s="45"/>
      <c r="X24" s="184"/>
      <c r="Y24" s="53" t="s">
        <v>420</v>
      </c>
      <c r="Z24" s="123">
        <v>39804</v>
      </c>
      <c r="AA24" s="194" t="s">
        <v>646</v>
      </c>
      <c r="AB24" s="45"/>
      <c r="AC24" s="184"/>
      <c r="AD24" s="52" t="s">
        <v>420</v>
      </c>
      <c r="AE24" s="125">
        <v>39805</v>
      </c>
      <c r="AF24" s="188" t="s">
        <v>648</v>
      </c>
      <c r="AG24" s="45"/>
      <c r="AH24" s="184"/>
      <c r="AI24" s="53" t="s">
        <v>420</v>
      </c>
      <c r="AJ24" s="131">
        <v>39280</v>
      </c>
      <c r="AK24" s="194" t="s">
        <v>658</v>
      </c>
      <c r="AL24" s="45"/>
      <c r="AM24" s="184"/>
      <c r="AN24" s="52" t="s">
        <v>420</v>
      </c>
      <c r="AO24" s="127">
        <v>39051</v>
      </c>
      <c r="AP24" s="194" t="s">
        <v>659</v>
      </c>
      <c r="AQ24" s="45"/>
      <c r="AR24" s="184"/>
      <c r="AS24" s="53" t="s">
        <v>420</v>
      </c>
      <c r="AT24" s="123">
        <v>40369</v>
      </c>
      <c r="AU24" s="197" t="s">
        <v>661</v>
      </c>
      <c r="AV24" s="45"/>
      <c r="AW24" s="184"/>
      <c r="AX24" s="52" t="s">
        <v>420</v>
      </c>
      <c r="AY24" s="127">
        <v>40179</v>
      </c>
      <c r="AZ24" s="197" t="s">
        <v>663</v>
      </c>
      <c r="BA24" s="45"/>
      <c r="BB24" s="184"/>
      <c r="BC24" s="53" t="s">
        <v>420</v>
      </c>
      <c r="BD24" s="123">
        <v>40738</v>
      </c>
      <c r="BE24" s="197" t="s">
        <v>666</v>
      </c>
      <c r="BF24" s="45"/>
      <c r="BG24" s="184"/>
      <c r="BH24" s="52" t="s">
        <v>420</v>
      </c>
      <c r="BI24" s="127">
        <v>40756</v>
      </c>
      <c r="BJ24" s="197" t="s">
        <v>668</v>
      </c>
      <c r="BK24" s="45"/>
      <c r="BL24" s="184"/>
      <c r="BM24" s="52" t="s">
        <v>420</v>
      </c>
      <c r="BN24" s="127">
        <v>39750</v>
      </c>
      <c r="BO24" s="197" t="s">
        <v>678</v>
      </c>
      <c r="BP24" s="45"/>
      <c r="BQ24" s="184"/>
      <c r="BR24" s="53" t="s">
        <v>420</v>
      </c>
      <c r="BS24" s="131">
        <v>40504</v>
      </c>
      <c r="BT24" s="194" t="s">
        <v>671</v>
      </c>
      <c r="BU24" s="45"/>
      <c r="BV24" s="184"/>
      <c r="BW24" s="52" t="s">
        <v>420</v>
      </c>
      <c r="BX24" s="127">
        <v>39814</v>
      </c>
      <c r="BY24" s="194"/>
      <c r="BZ24" s="45"/>
      <c r="CA24" s="180"/>
      <c r="CB24" s="53" t="s">
        <v>420</v>
      </c>
      <c r="CC24" s="123">
        <v>39986</v>
      </c>
      <c r="CD24" s="206">
        <v>0.01841712294673967</v>
      </c>
      <c r="CE24" s="45"/>
      <c r="CF24" s="184"/>
      <c r="CG24" s="52" t="s">
        <v>420</v>
      </c>
      <c r="CH24" s="127">
        <v>40148</v>
      </c>
      <c r="CI24" s="197" t="s">
        <v>673</v>
      </c>
      <c r="CJ24" s="45"/>
      <c r="CK24" s="184"/>
      <c r="CL24" s="52" t="s">
        <v>420</v>
      </c>
      <c r="CM24" s="125"/>
      <c r="CN24" s="194"/>
      <c r="CO24" s="45"/>
      <c r="CP24" s="184"/>
      <c r="CQ24" s="52" t="s">
        <v>420</v>
      </c>
      <c r="CR24" s="125"/>
      <c r="CS24" s="194"/>
      <c r="CT24" s="45"/>
      <c r="CU24" s="45"/>
      <c r="CV24" s="184"/>
      <c r="CW24" s="52" t="s">
        <v>420</v>
      </c>
      <c r="CX24" s="125">
        <v>39539</v>
      </c>
      <c r="CY24" s="194"/>
      <c r="DA24" s="184"/>
      <c r="DB24" s="52" t="s">
        <v>420</v>
      </c>
      <c r="DC24" s="125"/>
      <c r="DD24" s="194"/>
      <c r="DF24" s="184"/>
      <c r="DG24" s="52" t="s">
        <v>420</v>
      </c>
      <c r="DH24" s="125">
        <v>39804</v>
      </c>
      <c r="DI24" s="194" t="s">
        <v>683</v>
      </c>
      <c r="DK24" s="184"/>
      <c r="DL24" s="52" t="s">
        <v>420</v>
      </c>
      <c r="DM24" s="125"/>
      <c r="DN24" s="194"/>
    </row>
    <row r="25" spans="4:118" ht="15" customHeight="1">
      <c r="D25" s="183"/>
      <c r="E25" s="53" t="s">
        <v>421</v>
      </c>
      <c r="F25" s="123">
        <v>40866</v>
      </c>
      <c r="G25" s="195"/>
      <c r="H25" s="45"/>
      <c r="I25" s="184"/>
      <c r="J25" s="53" t="s">
        <v>421</v>
      </c>
      <c r="K25" s="123">
        <v>40908</v>
      </c>
      <c r="L25" s="195"/>
      <c r="M25" s="45"/>
      <c r="N25" s="184"/>
      <c r="O25" s="53" t="s">
        <v>421</v>
      </c>
      <c r="P25" s="123">
        <v>40908</v>
      </c>
      <c r="Q25" s="189"/>
      <c r="R25" s="45"/>
      <c r="S25" s="184"/>
      <c r="T25" s="53" t="s">
        <v>421</v>
      </c>
      <c r="U25" s="123">
        <v>42004</v>
      </c>
      <c r="V25" s="189"/>
      <c r="W25" s="45"/>
      <c r="X25" s="184"/>
      <c r="Y25" s="53" t="s">
        <v>421</v>
      </c>
      <c r="Z25" s="123">
        <v>41629</v>
      </c>
      <c r="AA25" s="195"/>
      <c r="AB25" s="45"/>
      <c r="AC25" s="184"/>
      <c r="AD25" s="53" t="s">
        <v>421</v>
      </c>
      <c r="AE25" s="126">
        <v>41274</v>
      </c>
      <c r="AF25" s="189"/>
      <c r="AG25" s="45"/>
      <c r="AH25" s="184"/>
      <c r="AI25" s="53" t="s">
        <v>421</v>
      </c>
      <c r="AJ25" s="132">
        <v>39294</v>
      </c>
      <c r="AK25" s="195"/>
      <c r="AL25" s="45"/>
      <c r="AM25" s="184"/>
      <c r="AN25" s="53" t="s">
        <v>421</v>
      </c>
      <c r="AO25" s="123">
        <v>40147</v>
      </c>
      <c r="AP25" s="195"/>
      <c r="AQ25" s="45"/>
      <c r="AR25" s="184"/>
      <c r="AS25" s="53" t="s">
        <v>421</v>
      </c>
      <c r="AT25" s="123">
        <v>41639</v>
      </c>
      <c r="AU25" s="198"/>
      <c r="AV25" s="45"/>
      <c r="AW25" s="184"/>
      <c r="AX25" s="53" t="s">
        <v>421</v>
      </c>
      <c r="AY25" s="123">
        <v>41274</v>
      </c>
      <c r="AZ25" s="198"/>
      <c r="BA25" s="45"/>
      <c r="BB25" s="184"/>
      <c r="BC25" s="53" t="s">
        <v>421</v>
      </c>
      <c r="BD25" s="123">
        <v>42338</v>
      </c>
      <c r="BE25" s="198"/>
      <c r="BF25" s="45"/>
      <c r="BG25" s="184"/>
      <c r="BH25" s="53" t="s">
        <v>421</v>
      </c>
      <c r="BI25" s="123">
        <v>41121</v>
      </c>
      <c r="BJ25" s="198"/>
      <c r="BK25" s="45"/>
      <c r="BL25" s="184"/>
      <c r="BM25" s="53" t="s">
        <v>421</v>
      </c>
      <c r="BN25" s="123">
        <v>41211</v>
      </c>
      <c r="BO25" s="198"/>
      <c r="BP25" s="45"/>
      <c r="BQ25" s="184"/>
      <c r="BR25" s="53" t="s">
        <v>421</v>
      </c>
      <c r="BS25" s="132">
        <v>40755</v>
      </c>
      <c r="BT25" s="195"/>
      <c r="BU25" s="45"/>
      <c r="BV25" s="184"/>
      <c r="BW25" s="53" t="s">
        <v>421</v>
      </c>
      <c r="BX25" s="123">
        <v>41274</v>
      </c>
      <c r="BY25" s="195"/>
      <c r="BZ25" s="45"/>
      <c r="CA25" s="180"/>
      <c r="CB25" s="53" t="s">
        <v>421</v>
      </c>
      <c r="CC25" s="123">
        <v>41446</v>
      </c>
      <c r="CD25" s="207"/>
      <c r="CE25" s="45"/>
      <c r="CF25" s="184"/>
      <c r="CG25" s="53" t="s">
        <v>421</v>
      </c>
      <c r="CH25" s="123">
        <v>41974</v>
      </c>
      <c r="CI25" s="198"/>
      <c r="CJ25" s="45"/>
      <c r="CK25" s="184"/>
      <c r="CL25" s="53" t="s">
        <v>421</v>
      </c>
      <c r="CM25" s="126"/>
      <c r="CN25" s="195"/>
      <c r="CO25" s="45"/>
      <c r="CP25" s="184"/>
      <c r="CQ25" s="53" t="s">
        <v>421</v>
      </c>
      <c r="CR25" s="126"/>
      <c r="CS25" s="195"/>
      <c r="CT25" s="45"/>
      <c r="CU25" s="45"/>
      <c r="CV25" s="184"/>
      <c r="CW25" s="53" t="s">
        <v>421</v>
      </c>
      <c r="CX25" s="126">
        <v>40543</v>
      </c>
      <c r="CY25" s="195"/>
      <c r="DA25" s="184"/>
      <c r="DB25" s="53" t="s">
        <v>421</v>
      </c>
      <c r="DC25" s="126"/>
      <c r="DD25" s="195"/>
      <c r="DF25" s="184"/>
      <c r="DG25" s="53" t="s">
        <v>421</v>
      </c>
      <c r="DH25" s="126">
        <v>40533</v>
      </c>
      <c r="DI25" s="195"/>
      <c r="DK25" s="184"/>
      <c r="DL25" s="53" t="s">
        <v>421</v>
      </c>
      <c r="DM25" s="126"/>
      <c r="DN25" s="195"/>
    </row>
    <row r="26" spans="4:118" ht="15" customHeight="1">
      <c r="D26" s="183"/>
      <c r="E26" s="53" t="s">
        <v>422</v>
      </c>
      <c r="F26" s="124" t="s">
        <v>111</v>
      </c>
      <c r="G26" s="195"/>
      <c r="H26" s="45"/>
      <c r="I26" s="184"/>
      <c r="J26" s="53" t="s">
        <v>422</v>
      </c>
      <c r="K26" s="124" t="s">
        <v>116</v>
      </c>
      <c r="L26" s="195"/>
      <c r="M26" s="45"/>
      <c r="N26" s="184"/>
      <c r="O26" s="53" t="s">
        <v>422</v>
      </c>
      <c r="P26" s="124" t="s">
        <v>429</v>
      </c>
      <c r="Q26" s="189"/>
      <c r="R26" s="45"/>
      <c r="S26" s="184"/>
      <c r="T26" s="53" t="s">
        <v>422</v>
      </c>
      <c r="U26" s="124" t="s">
        <v>123</v>
      </c>
      <c r="V26" s="189"/>
      <c r="W26" s="45"/>
      <c r="X26" s="184"/>
      <c r="Y26" s="53" t="s">
        <v>422</v>
      </c>
      <c r="Z26" s="124" t="s">
        <v>437</v>
      </c>
      <c r="AA26" s="195"/>
      <c r="AB26" s="45"/>
      <c r="AC26" s="184"/>
      <c r="AD26" s="53" t="s">
        <v>422</v>
      </c>
      <c r="AE26" s="129" t="s">
        <v>506</v>
      </c>
      <c r="AF26" s="189"/>
      <c r="AG26" s="45"/>
      <c r="AH26" s="184"/>
      <c r="AI26" s="53" t="s">
        <v>422</v>
      </c>
      <c r="AJ26" s="133" t="s">
        <v>483</v>
      </c>
      <c r="AK26" s="195"/>
      <c r="AL26" s="45"/>
      <c r="AM26" s="184"/>
      <c r="AN26" s="53" t="s">
        <v>422</v>
      </c>
      <c r="AO26" s="129" t="s">
        <v>496</v>
      </c>
      <c r="AP26" s="195"/>
      <c r="AQ26" s="45"/>
      <c r="AR26" s="184"/>
      <c r="AS26" s="53" t="s">
        <v>422</v>
      </c>
      <c r="AT26" s="124" t="s">
        <v>139</v>
      </c>
      <c r="AU26" s="198"/>
      <c r="AV26" s="45"/>
      <c r="AW26" s="184"/>
      <c r="AX26" s="53" t="s">
        <v>422</v>
      </c>
      <c r="AY26" s="124" t="s">
        <v>432</v>
      </c>
      <c r="AZ26" s="198"/>
      <c r="BA26" s="45"/>
      <c r="BB26" s="184"/>
      <c r="BC26" s="53" t="s">
        <v>422</v>
      </c>
      <c r="BD26" s="124" t="s">
        <v>430</v>
      </c>
      <c r="BE26" s="198"/>
      <c r="BF26" s="45"/>
      <c r="BG26" s="184"/>
      <c r="BH26" s="53" t="s">
        <v>422</v>
      </c>
      <c r="BI26" s="129" t="s">
        <v>490</v>
      </c>
      <c r="BJ26" s="198"/>
      <c r="BK26" s="45"/>
      <c r="BL26" s="184"/>
      <c r="BM26" s="53" t="s">
        <v>422</v>
      </c>
      <c r="BN26" s="124" t="s">
        <v>434</v>
      </c>
      <c r="BO26" s="198"/>
      <c r="BP26" s="45"/>
      <c r="BQ26" s="184"/>
      <c r="BR26" s="53" t="s">
        <v>422</v>
      </c>
      <c r="BS26" s="133" t="s">
        <v>153</v>
      </c>
      <c r="BT26" s="195"/>
      <c r="BU26" s="45"/>
      <c r="BV26" s="184"/>
      <c r="BW26" s="53" t="s">
        <v>422</v>
      </c>
      <c r="BX26" s="129" t="s">
        <v>492</v>
      </c>
      <c r="BY26" s="195"/>
      <c r="BZ26" s="45"/>
      <c r="CA26" s="180"/>
      <c r="CB26" s="53" t="s">
        <v>422</v>
      </c>
      <c r="CC26" s="124" t="s">
        <v>163</v>
      </c>
      <c r="CD26" s="207"/>
      <c r="CE26" s="45"/>
      <c r="CF26" s="184"/>
      <c r="CG26" s="53" t="s">
        <v>422</v>
      </c>
      <c r="CH26" s="124" t="s">
        <v>165</v>
      </c>
      <c r="CI26" s="198"/>
      <c r="CJ26" s="45"/>
      <c r="CK26" s="184"/>
      <c r="CL26" s="53" t="s">
        <v>422</v>
      </c>
      <c r="CM26" s="129"/>
      <c r="CN26" s="195"/>
      <c r="CO26" s="45"/>
      <c r="CP26" s="184"/>
      <c r="CQ26" s="53" t="s">
        <v>422</v>
      </c>
      <c r="CR26" s="129"/>
      <c r="CS26" s="195"/>
      <c r="CT26" s="45"/>
      <c r="CU26" s="45"/>
      <c r="CV26" s="184"/>
      <c r="CW26" s="53" t="s">
        <v>422</v>
      </c>
      <c r="CX26" s="129" t="s">
        <v>480</v>
      </c>
      <c r="CY26" s="195"/>
      <c r="DA26" s="184"/>
      <c r="DB26" s="53" t="s">
        <v>422</v>
      </c>
      <c r="DC26" s="142"/>
      <c r="DD26" s="195"/>
      <c r="DF26" s="184"/>
      <c r="DG26" s="53" t="s">
        <v>422</v>
      </c>
      <c r="DH26" s="143" t="s">
        <v>471</v>
      </c>
      <c r="DI26" s="195"/>
      <c r="DK26" s="184"/>
      <c r="DL26" s="53" t="s">
        <v>422</v>
      </c>
      <c r="DM26" s="129"/>
      <c r="DN26" s="195"/>
    </row>
    <row r="27" spans="4:118" ht="15" customHeight="1">
      <c r="D27" s="183"/>
      <c r="E27" s="53" t="s">
        <v>424</v>
      </c>
      <c r="F27" s="122">
        <v>85360000</v>
      </c>
      <c r="G27" s="195"/>
      <c r="H27" s="45"/>
      <c r="I27" s="184"/>
      <c r="J27" s="53" t="s">
        <v>424</v>
      </c>
      <c r="K27" s="122">
        <v>37444200</v>
      </c>
      <c r="L27" s="195"/>
      <c r="M27" s="45"/>
      <c r="N27" s="184"/>
      <c r="O27" s="53" t="s">
        <v>424</v>
      </c>
      <c r="P27" s="122">
        <v>24000000</v>
      </c>
      <c r="Q27" s="189"/>
      <c r="R27" s="45"/>
      <c r="S27" s="184"/>
      <c r="T27" s="53" t="s">
        <v>424</v>
      </c>
      <c r="U27" s="122">
        <v>209966666.67</v>
      </c>
      <c r="V27" s="189"/>
      <c r="W27" s="45"/>
      <c r="X27" s="184"/>
      <c r="Y27" s="53" t="s">
        <v>424</v>
      </c>
      <c r="Z27" s="122">
        <v>76330000</v>
      </c>
      <c r="AA27" s="195"/>
      <c r="AB27" s="45"/>
      <c r="AC27" s="184"/>
      <c r="AD27" s="53" t="s">
        <v>424</v>
      </c>
      <c r="AE27" s="128">
        <v>103500000</v>
      </c>
      <c r="AF27" s="189"/>
      <c r="AG27" s="45"/>
      <c r="AH27" s="184"/>
      <c r="AI27" s="53" t="s">
        <v>424</v>
      </c>
      <c r="AJ27" s="134">
        <v>900000</v>
      </c>
      <c r="AK27" s="195"/>
      <c r="AL27" s="45"/>
      <c r="AM27" s="184"/>
      <c r="AN27" s="53" t="s">
        <v>424</v>
      </c>
      <c r="AO27" s="122">
        <v>7637000</v>
      </c>
      <c r="AP27" s="195"/>
      <c r="AQ27" s="45"/>
      <c r="AR27" s="184"/>
      <c r="AS27" s="53" t="s">
        <v>424</v>
      </c>
      <c r="AT27" s="122">
        <v>20349918.12</v>
      </c>
      <c r="AU27" s="198"/>
      <c r="AV27" s="45"/>
      <c r="AW27" s="184"/>
      <c r="AX27" s="53" t="s">
        <v>424</v>
      </c>
      <c r="AY27" s="122">
        <v>18974381.36</v>
      </c>
      <c r="AZ27" s="198"/>
      <c r="BA27" s="45"/>
      <c r="BB27" s="184"/>
      <c r="BC27" s="53" t="s">
        <v>424</v>
      </c>
      <c r="BD27" s="122">
        <v>38732790</v>
      </c>
      <c r="BE27" s="198"/>
      <c r="BF27" s="45"/>
      <c r="BG27" s="184"/>
      <c r="BH27" s="53" t="s">
        <v>424</v>
      </c>
      <c r="BI27" s="122">
        <v>11665549</v>
      </c>
      <c r="BJ27" s="198"/>
      <c r="BK27" s="45"/>
      <c r="BL27" s="184"/>
      <c r="BM27" s="53" t="s">
        <v>424</v>
      </c>
      <c r="BN27" s="122">
        <v>9148695</v>
      </c>
      <c r="BO27" s="198"/>
      <c r="BP27" s="45"/>
      <c r="BQ27" s="184"/>
      <c r="BR27" s="53" t="s">
        <v>424</v>
      </c>
      <c r="BS27" s="134">
        <v>2692900</v>
      </c>
      <c r="BT27" s="195"/>
      <c r="BU27" s="45"/>
      <c r="BV27" s="184"/>
      <c r="BW27" s="53" t="s">
        <v>424</v>
      </c>
      <c r="BX27" s="122">
        <v>60000000</v>
      </c>
      <c r="BY27" s="195"/>
      <c r="BZ27" s="45"/>
      <c r="CA27" s="180"/>
      <c r="CB27" s="53" t="s">
        <v>424</v>
      </c>
      <c r="CC27" s="122">
        <v>27860000</v>
      </c>
      <c r="CD27" s="207"/>
      <c r="CE27" s="45"/>
      <c r="CF27" s="184"/>
      <c r="CG27" s="53" t="s">
        <v>424</v>
      </c>
      <c r="CH27" s="122">
        <v>93416666</v>
      </c>
      <c r="CI27" s="198"/>
      <c r="CJ27" s="45"/>
      <c r="CK27" s="184"/>
      <c r="CL27" s="53" t="s">
        <v>424</v>
      </c>
      <c r="CM27" s="128"/>
      <c r="CN27" s="195"/>
      <c r="CO27" s="45"/>
      <c r="CP27" s="184"/>
      <c r="CQ27" s="53" t="s">
        <v>424</v>
      </c>
      <c r="CR27" s="128"/>
      <c r="CS27" s="195"/>
      <c r="CT27" s="45"/>
      <c r="CU27" s="45"/>
      <c r="CV27" s="184"/>
      <c r="CW27" s="53" t="s">
        <v>424</v>
      </c>
      <c r="CX27" s="128">
        <v>73352905.57</v>
      </c>
      <c r="CY27" s="195"/>
      <c r="DA27" s="184"/>
      <c r="DB27" s="53" t="s">
        <v>424</v>
      </c>
      <c r="DC27" s="128"/>
      <c r="DD27" s="195"/>
      <c r="DF27" s="184"/>
      <c r="DG27" s="53" t="s">
        <v>424</v>
      </c>
      <c r="DH27" s="128">
        <v>8104722.52</v>
      </c>
      <c r="DI27" s="195"/>
      <c r="DK27" s="184"/>
      <c r="DL27" s="53" t="s">
        <v>424</v>
      </c>
      <c r="DM27" s="128"/>
      <c r="DN27" s="195"/>
    </row>
    <row r="28" spans="4:118" ht="15" customHeight="1">
      <c r="D28" s="183"/>
      <c r="E28" s="55" t="s">
        <v>425</v>
      </c>
      <c r="F28" s="120">
        <v>85360000</v>
      </c>
      <c r="G28" s="196"/>
      <c r="H28" s="45"/>
      <c r="I28" s="184"/>
      <c r="J28" s="55" t="s">
        <v>425</v>
      </c>
      <c r="K28" s="120">
        <v>37444200</v>
      </c>
      <c r="L28" s="195"/>
      <c r="M28" s="45"/>
      <c r="N28" s="184"/>
      <c r="O28" s="55" t="s">
        <v>425</v>
      </c>
      <c r="P28" s="120">
        <v>24000000</v>
      </c>
      <c r="Q28" s="190"/>
      <c r="R28" s="45"/>
      <c r="S28" s="184"/>
      <c r="T28" s="55" t="s">
        <v>425</v>
      </c>
      <c r="U28" s="120">
        <v>209966666.67</v>
      </c>
      <c r="V28" s="190"/>
      <c r="W28" s="45"/>
      <c r="X28" s="184"/>
      <c r="Y28" s="55" t="s">
        <v>425</v>
      </c>
      <c r="Z28" s="120">
        <v>83298136</v>
      </c>
      <c r="AA28" s="196"/>
      <c r="AB28" s="45"/>
      <c r="AC28" s="184"/>
      <c r="AD28" s="55" t="s">
        <v>425</v>
      </c>
      <c r="AE28" s="135"/>
      <c r="AF28" s="190"/>
      <c r="AG28" s="45"/>
      <c r="AH28" s="184"/>
      <c r="AI28" s="55" t="s">
        <v>425</v>
      </c>
      <c r="AJ28" s="136">
        <v>900000</v>
      </c>
      <c r="AK28" s="196"/>
      <c r="AL28" s="45"/>
      <c r="AM28" s="184"/>
      <c r="AN28" s="55" t="s">
        <v>425</v>
      </c>
      <c r="AO28" s="120">
        <v>7637000</v>
      </c>
      <c r="AP28" s="196"/>
      <c r="AQ28" s="45"/>
      <c r="AR28" s="184"/>
      <c r="AS28" s="55" t="s">
        <v>425</v>
      </c>
      <c r="AT28" s="120">
        <v>19974217.48</v>
      </c>
      <c r="AU28" s="199"/>
      <c r="AV28" s="45"/>
      <c r="AW28" s="184"/>
      <c r="AX28" s="55" t="s">
        <v>425</v>
      </c>
      <c r="AY28" s="120">
        <v>21474381.36</v>
      </c>
      <c r="AZ28" s="199"/>
      <c r="BA28" s="45"/>
      <c r="BB28" s="184"/>
      <c r="BC28" s="55" t="s">
        <v>425</v>
      </c>
      <c r="BD28" s="120">
        <v>38994480</v>
      </c>
      <c r="BE28" s="199"/>
      <c r="BF28" s="45"/>
      <c r="BG28" s="184"/>
      <c r="BH28" s="55" t="s">
        <v>425</v>
      </c>
      <c r="BI28" s="120">
        <v>11665549</v>
      </c>
      <c r="BJ28" s="199"/>
      <c r="BK28" s="45"/>
      <c r="BL28" s="184"/>
      <c r="BM28" s="55" t="s">
        <v>425</v>
      </c>
      <c r="BN28" s="120">
        <v>9148695</v>
      </c>
      <c r="BO28" s="199"/>
      <c r="BP28" s="45"/>
      <c r="BQ28" s="184"/>
      <c r="BR28" s="55" t="s">
        <v>425</v>
      </c>
      <c r="BS28" s="136">
        <v>2437336.55</v>
      </c>
      <c r="BT28" s="196"/>
      <c r="BU28" s="45"/>
      <c r="BV28" s="184"/>
      <c r="BW28" s="55" t="s">
        <v>425</v>
      </c>
      <c r="BX28" s="120">
        <v>60000000</v>
      </c>
      <c r="BY28" s="196"/>
      <c r="BZ28" s="45"/>
      <c r="CA28" s="180"/>
      <c r="CB28" s="55" t="s">
        <v>425</v>
      </c>
      <c r="CC28" s="120">
        <v>32452090</v>
      </c>
      <c r="CD28" s="208"/>
      <c r="CE28" s="119"/>
      <c r="CF28" s="184"/>
      <c r="CG28" s="55" t="s">
        <v>425</v>
      </c>
      <c r="CH28" s="120">
        <v>93416666</v>
      </c>
      <c r="CI28" s="199"/>
      <c r="CJ28" s="45"/>
      <c r="CK28" s="184"/>
      <c r="CL28" s="55" t="s">
        <v>425</v>
      </c>
      <c r="CM28" s="135"/>
      <c r="CN28" s="196"/>
      <c r="CO28" s="45"/>
      <c r="CP28" s="184"/>
      <c r="CQ28" s="55" t="s">
        <v>425</v>
      </c>
      <c r="CR28" s="135"/>
      <c r="CS28" s="196"/>
      <c r="CT28" s="45"/>
      <c r="CU28" s="45"/>
      <c r="CV28" s="184"/>
      <c r="CW28" s="55" t="s">
        <v>425</v>
      </c>
      <c r="CX28" s="135">
        <v>84798983.57</v>
      </c>
      <c r="CY28" s="196"/>
      <c r="DA28" s="184"/>
      <c r="DB28" s="55" t="s">
        <v>425</v>
      </c>
      <c r="DC28" s="135"/>
      <c r="DD28" s="196"/>
      <c r="DF28" s="184"/>
      <c r="DG28" s="55" t="s">
        <v>425</v>
      </c>
      <c r="DH28" s="135">
        <v>9154722.52</v>
      </c>
      <c r="DI28" s="196"/>
      <c r="DK28" s="184"/>
      <c r="DL28" s="55" t="s">
        <v>425</v>
      </c>
      <c r="DM28" s="135"/>
      <c r="DN28" s="196"/>
    </row>
    <row r="29" spans="4:118" ht="15" customHeight="1">
      <c r="D29" s="185"/>
      <c r="E29" s="52" t="s">
        <v>420</v>
      </c>
      <c r="F29" s="125">
        <v>40909</v>
      </c>
      <c r="G29" s="200" t="s">
        <v>650</v>
      </c>
      <c r="H29" s="45"/>
      <c r="I29" s="185"/>
      <c r="J29" s="52" t="s">
        <v>420</v>
      </c>
      <c r="K29" s="125">
        <v>40911</v>
      </c>
      <c r="L29" s="203" t="s">
        <v>642</v>
      </c>
      <c r="M29" s="45"/>
      <c r="N29" s="185"/>
      <c r="O29" s="52" t="s">
        <v>420</v>
      </c>
      <c r="P29" s="125">
        <v>40909</v>
      </c>
      <c r="Q29" s="191" t="s">
        <v>653</v>
      </c>
      <c r="R29" s="45"/>
      <c r="S29" s="185"/>
      <c r="T29" s="52" t="s">
        <v>420</v>
      </c>
      <c r="U29" s="125"/>
      <c r="V29" s="193"/>
      <c r="W29" s="45"/>
      <c r="X29" s="185"/>
      <c r="Y29" s="52" t="s">
        <v>420</v>
      </c>
      <c r="Z29" s="125"/>
      <c r="AA29" s="200"/>
      <c r="AB29" s="45"/>
      <c r="AC29" s="185"/>
      <c r="AD29" s="52" t="s">
        <v>420</v>
      </c>
      <c r="AE29" s="125"/>
      <c r="AF29" s="193"/>
      <c r="AG29" s="45"/>
      <c r="AH29" s="185"/>
      <c r="AI29" s="52" t="s">
        <v>420</v>
      </c>
      <c r="AJ29" s="123">
        <v>39570</v>
      </c>
      <c r="AK29" s="200" t="s">
        <v>655</v>
      </c>
      <c r="AL29" s="45"/>
      <c r="AM29" s="185"/>
      <c r="AN29" s="53" t="s">
        <v>420</v>
      </c>
      <c r="AO29" s="123">
        <v>40157</v>
      </c>
      <c r="AP29" s="200" t="s">
        <v>656</v>
      </c>
      <c r="AQ29" s="45"/>
      <c r="AR29" s="185"/>
      <c r="AS29" s="52" t="s">
        <v>420</v>
      </c>
      <c r="AT29" s="125"/>
      <c r="AU29" s="200"/>
      <c r="AV29" s="45"/>
      <c r="AW29" s="185"/>
      <c r="AX29" s="53" t="s">
        <v>420</v>
      </c>
      <c r="AY29" s="123">
        <v>40595</v>
      </c>
      <c r="AZ29" s="200" t="s">
        <v>664</v>
      </c>
      <c r="BA29" s="45"/>
      <c r="BB29" s="185"/>
      <c r="BC29" s="52" t="s">
        <v>420</v>
      </c>
      <c r="BD29" s="125"/>
      <c r="BE29" s="200"/>
      <c r="BF29" s="45"/>
      <c r="BG29" s="185"/>
      <c r="BH29" s="53" t="s">
        <v>420</v>
      </c>
      <c r="BI29" s="123">
        <v>40893</v>
      </c>
      <c r="BJ29" s="200" t="s">
        <v>669</v>
      </c>
      <c r="BK29" s="45"/>
      <c r="BL29" s="185"/>
      <c r="BM29" s="53" t="s">
        <v>420</v>
      </c>
      <c r="BN29" s="123">
        <v>40422</v>
      </c>
      <c r="BO29" s="198" t="s">
        <v>679</v>
      </c>
      <c r="BP29" s="45"/>
      <c r="BQ29" s="185"/>
      <c r="BR29" s="52" t="s">
        <v>420</v>
      </c>
      <c r="BS29" s="123">
        <v>40795</v>
      </c>
      <c r="BT29" s="200" t="s">
        <v>672</v>
      </c>
      <c r="BU29" s="45"/>
      <c r="BV29" s="185"/>
      <c r="BW29" s="53" t="s">
        <v>420</v>
      </c>
      <c r="BX29" s="123">
        <v>39786</v>
      </c>
      <c r="BY29" s="200"/>
      <c r="BZ29" s="45"/>
      <c r="CA29" s="22"/>
      <c r="CB29" s="52" t="s">
        <v>420</v>
      </c>
      <c r="CC29" s="125"/>
      <c r="CD29" s="209"/>
      <c r="CE29" s="45"/>
      <c r="CF29" s="185"/>
      <c r="CG29" s="52" t="s">
        <v>420</v>
      </c>
      <c r="CH29" s="137"/>
      <c r="CI29" s="200"/>
      <c r="CJ29" s="45"/>
      <c r="CK29" s="185"/>
      <c r="CL29" s="52" t="s">
        <v>420</v>
      </c>
      <c r="CM29" s="125"/>
      <c r="CN29" s="200"/>
      <c r="CO29" s="45"/>
      <c r="CP29" s="185"/>
      <c r="CQ29" s="52" t="s">
        <v>420</v>
      </c>
      <c r="CR29" s="125"/>
      <c r="CS29" s="200"/>
      <c r="CT29" s="45"/>
      <c r="CU29" s="45"/>
      <c r="CV29" s="185"/>
      <c r="CW29" s="52" t="s">
        <v>420</v>
      </c>
      <c r="CX29" s="125">
        <v>39539</v>
      </c>
      <c r="CY29" s="200"/>
      <c r="DA29" s="185"/>
      <c r="DB29" s="52" t="s">
        <v>420</v>
      </c>
      <c r="DC29" s="125"/>
      <c r="DD29" s="200"/>
      <c r="DF29" s="185"/>
      <c r="DG29" s="52" t="s">
        <v>420</v>
      </c>
      <c r="DH29" s="125"/>
      <c r="DI29" s="200"/>
      <c r="DK29" s="185"/>
      <c r="DL29" s="52" t="s">
        <v>420</v>
      </c>
      <c r="DM29" s="125"/>
      <c r="DN29" s="200"/>
    </row>
    <row r="30" spans="4:118" ht="15">
      <c r="D30" s="185"/>
      <c r="E30" s="53" t="s">
        <v>421</v>
      </c>
      <c r="F30" s="126">
        <v>42370</v>
      </c>
      <c r="G30" s="200"/>
      <c r="H30" s="45"/>
      <c r="I30" s="185"/>
      <c r="J30" s="53" t="s">
        <v>421</v>
      </c>
      <c r="K30" s="126">
        <v>42371</v>
      </c>
      <c r="L30" s="200"/>
      <c r="M30" s="45"/>
      <c r="N30" s="185"/>
      <c r="O30" s="53" t="s">
        <v>421</v>
      </c>
      <c r="P30" s="126">
        <v>42370</v>
      </c>
      <c r="Q30" s="191"/>
      <c r="R30" s="45"/>
      <c r="S30" s="185"/>
      <c r="T30" s="53" t="s">
        <v>421</v>
      </c>
      <c r="U30" s="126"/>
      <c r="V30" s="191"/>
      <c r="W30" s="45"/>
      <c r="X30" s="185"/>
      <c r="Y30" s="53" t="s">
        <v>421</v>
      </c>
      <c r="Z30" s="126"/>
      <c r="AA30" s="200"/>
      <c r="AB30" s="45"/>
      <c r="AC30" s="185"/>
      <c r="AD30" s="53" t="s">
        <v>421</v>
      </c>
      <c r="AE30" s="126"/>
      <c r="AF30" s="191"/>
      <c r="AG30" s="45"/>
      <c r="AH30" s="185"/>
      <c r="AI30" s="53" t="s">
        <v>421</v>
      </c>
      <c r="AJ30" s="123">
        <v>41031</v>
      </c>
      <c r="AK30" s="200"/>
      <c r="AL30" s="45"/>
      <c r="AM30" s="185"/>
      <c r="AN30" s="53" t="s">
        <v>421</v>
      </c>
      <c r="AO30" s="123">
        <v>41639</v>
      </c>
      <c r="AP30" s="200"/>
      <c r="AQ30" s="45"/>
      <c r="AR30" s="185"/>
      <c r="AS30" s="53" t="s">
        <v>421</v>
      </c>
      <c r="AT30" s="126"/>
      <c r="AU30" s="200"/>
      <c r="AV30" s="45"/>
      <c r="AW30" s="185"/>
      <c r="AX30" s="53" t="s">
        <v>421</v>
      </c>
      <c r="AY30" s="123">
        <v>42420</v>
      </c>
      <c r="AZ30" s="200"/>
      <c r="BA30" s="45"/>
      <c r="BB30" s="185"/>
      <c r="BC30" s="53" t="s">
        <v>421</v>
      </c>
      <c r="BD30" s="126"/>
      <c r="BE30" s="200"/>
      <c r="BF30" s="45"/>
      <c r="BG30" s="185"/>
      <c r="BH30" s="53" t="s">
        <v>421</v>
      </c>
      <c r="BI30" s="123">
        <v>42704</v>
      </c>
      <c r="BJ30" s="200"/>
      <c r="BK30" s="45"/>
      <c r="BL30" s="185"/>
      <c r="BM30" s="53" t="s">
        <v>421</v>
      </c>
      <c r="BN30" s="123">
        <v>41638</v>
      </c>
      <c r="BO30" s="198"/>
      <c r="BP30" s="45"/>
      <c r="BQ30" s="185"/>
      <c r="BR30" s="53" t="s">
        <v>421</v>
      </c>
      <c r="BS30" s="123">
        <v>42338</v>
      </c>
      <c r="BT30" s="200"/>
      <c r="BU30" s="45"/>
      <c r="BV30" s="185"/>
      <c r="BW30" s="53" t="s">
        <v>421</v>
      </c>
      <c r="BX30" s="123">
        <v>41274</v>
      </c>
      <c r="BY30" s="200"/>
      <c r="BZ30" s="45"/>
      <c r="CA30" s="22"/>
      <c r="CB30" s="53" t="s">
        <v>421</v>
      </c>
      <c r="CC30" s="126"/>
      <c r="CD30" s="210"/>
      <c r="CE30" s="45"/>
      <c r="CF30" s="185"/>
      <c r="CG30" s="53" t="s">
        <v>421</v>
      </c>
      <c r="CH30" s="138"/>
      <c r="CI30" s="200"/>
      <c r="CJ30" s="45"/>
      <c r="CK30" s="185"/>
      <c r="CL30" s="53" t="s">
        <v>421</v>
      </c>
      <c r="CM30" s="126"/>
      <c r="CN30" s="200"/>
      <c r="CO30" s="45"/>
      <c r="CP30" s="185"/>
      <c r="CQ30" s="53" t="s">
        <v>421</v>
      </c>
      <c r="CR30" s="126"/>
      <c r="CS30" s="200"/>
      <c r="CT30" s="45"/>
      <c r="CU30" s="45"/>
      <c r="CV30" s="185"/>
      <c r="CW30" s="53" t="s">
        <v>421</v>
      </c>
      <c r="CX30" s="126">
        <v>40543</v>
      </c>
      <c r="CY30" s="200"/>
      <c r="DA30" s="185"/>
      <c r="DB30" s="53" t="s">
        <v>421</v>
      </c>
      <c r="DC30" s="126"/>
      <c r="DD30" s="200"/>
      <c r="DF30" s="185"/>
      <c r="DG30" s="53" t="s">
        <v>421</v>
      </c>
      <c r="DH30" s="126"/>
      <c r="DI30" s="200"/>
      <c r="DK30" s="185"/>
      <c r="DL30" s="53" t="s">
        <v>421</v>
      </c>
      <c r="DM30" s="126"/>
      <c r="DN30" s="200"/>
    </row>
    <row r="31" spans="4:118" ht="15">
      <c r="D31" s="185"/>
      <c r="E31" s="53" t="s">
        <v>422</v>
      </c>
      <c r="F31" s="124" t="s">
        <v>111</v>
      </c>
      <c r="G31" s="200"/>
      <c r="H31" s="45"/>
      <c r="I31" s="185"/>
      <c r="J31" s="53" t="s">
        <v>422</v>
      </c>
      <c r="K31" s="124" t="s">
        <v>116</v>
      </c>
      <c r="L31" s="200"/>
      <c r="M31" s="45"/>
      <c r="N31" s="185"/>
      <c r="O31" s="53" t="s">
        <v>422</v>
      </c>
      <c r="P31" s="124" t="s">
        <v>429</v>
      </c>
      <c r="Q31" s="191"/>
      <c r="R31" s="45"/>
      <c r="S31" s="185"/>
      <c r="T31" s="53" t="s">
        <v>422</v>
      </c>
      <c r="U31" s="129"/>
      <c r="V31" s="191"/>
      <c r="W31" s="45"/>
      <c r="X31" s="185"/>
      <c r="Y31" s="53" t="s">
        <v>422</v>
      </c>
      <c r="Z31" s="129"/>
      <c r="AA31" s="200"/>
      <c r="AB31" s="45"/>
      <c r="AC31" s="185"/>
      <c r="AD31" s="53" t="s">
        <v>422</v>
      </c>
      <c r="AE31" s="129"/>
      <c r="AF31" s="191"/>
      <c r="AG31" s="45"/>
      <c r="AH31" s="185"/>
      <c r="AI31" s="53" t="s">
        <v>422</v>
      </c>
      <c r="AJ31" s="124" t="s">
        <v>133</v>
      </c>
      <c r="AK31" s="200"/>
      <c r="AL31" s="45"/>
      <c r="AM31" s="185"/>
      <c r="AN31" s="53" t="s">
        <v>422</v>
      </c>
      <c r="AO31" s="129" t="s">
        <v>438</v>
      </c>
      <c r="AP31" s="200"/>
      <c r="AQ31" s="45"/>
      <c r="AR31" s="185"/>
      <c r="AS31" s="53" t="s">
        <v>422</v>
      </c>
      <c r="AT31" s="129"/>
      <c r="AU31" s="200"/>
      <c r="AV31" s="45"/>
      <c r="AW31" s="185"/>
      <c r="AX31" s="53" t="s">
        <v>422</v>
      </c>
      <c r="AY31" s="129" t="s">
        <v>494</v>
      </c>
      <c r="AZ31" s="200"/>
      <c r="BA31" s="45"/>
      <c r="BB31" s="185"/>
      <c r="BC31" s="53" t="s">
        <v>422</v>
      </c>
      <c r="BD31" s="129"/>
      <c r="BE31" s="200"/>
      <c r="BF31" s="45"/>
      <c r="BG31" s="185"/>
      <c r="BH31" s="53" t="s">
        <v>422</v>
      </c>
      <c r="BI31" s="129" t="s">
        <v>489</v>
      </c>
      <c r="BJ31" s="200"/>
      <c r="BK31" s="45"/>
      <c r="BL31" s="185"/>
      <c r="BM31" s="53" t="s">
        <v>422</v>
      </c>
      <c r="BN31" s="129" t="s">
        <v>491</v>
      </c>
      <c r="BO31" s="198"/>
      <c r="BP31" s="45"/>
      <c r="BQ31" s="185"/>
      <c r="BR31" s="53" t="s">
        <v>422</v>
      </c>
      <c r="BS31" s="124" t="s">
        <v>153</v>
      </c>
      <c r="BT31" s="200"/>
      <c r="BU31" s="45"/>
      <c r="BV31" s="185"/>
      <c r="BW31" s="53" t="s">
        <v>422</v>
      </c>
      <c r="BX31" s="129" t="s">
        <v>493</v>
      </c>
      <c r="BY31" s="200"/>
      <c r="BZ31" s="45"/>
      <c r="CA31" s="22"/>
      <c r="CB31" s="53" t="s">
        <v>422</v>
      </c>
      <c r="CC31" s="129"/>
      <c r="CD31" s="210"/>
      <c r="CE31" s="45"/>
      <c r="CF31" s="185"/>
      <c r="CG31" s="53" t="s">
        <v>422</v>
      </c>
      <c r="CH31" s="139"/>
      <c r="CI31" s="200"/>
      <c r="CJ31" s="45"/>
      <c r="CK31" s="185"/>
      <c r="CL31" s="53" t="s">
        <v>422</v>
      </c>
      <c r="CM31" s="129"/>
      <c r="CN31" s="200"/>
      <c r="CO31" s="45"/>
      <c r="CP31" s="185"/>
      <c r="CQ31" s="53" t="s">
        <v>422</v>
      </c>
      <c r="CR31" s="129"/>
      <c r="CS31" s="200"/>
      <c r="CT31" s="45"/>
      <c r="CU31" s="45"/>
      <c r="CV31" s="185"/>
      <c r="CW31" s="53" t="s">
        <v>422</v>
      </c>
      <c r="CX31" s="129" t="s">
        <v>481</v>
      </c>
      <c r="CY31" s="200"/>
      <c r="DA31" s="185"/>
      <c r="DB31" s="53" t="s">
        <v>422</v>
      </c>
      <c r="DC31" s="129"/>
      <c r="DD31" s="200"/>
      <c r="DF31" s="185"/>
      <c r="DG31" s="53" t="s">
        <v>422</v>
      </c>
      <c r="DH31" s="129"/>
      <c r="DI31" s="200"/>
      <c r="DK31" s="185"/>
      <c r="DL31" s="53" t="s">
        <v>422</v>
      </c>
      <c r="DM31" s="129"/>
      <c r="DN31" s="200"/>
    </row>
    <row r="32" spans="4:118" ht="15">
      <c r="D32" s="185"/>
      <c r="E32" s="53" t="s">
        <v>424</v>
      </c>
      <c r="F32" s="128">
        <v>138448290</v>
      </c>
      <c r="G32" s="200"/>
      <c r="H32" s="45"/>
      <c r="I32" s="185"/>
      <c r="J32" s="53" t="s">
        <v>424</v>
      </c>
      <c r="K32" s="128">
        <v>249266791.95</v>
      </c>
      <c r="L32" s="200"/>
      <c r="M32" s="45"/>
      <c r="N32" s="185"/>
      <c r="O32" s="53" t="s">
        <v>424</v>
      </c>
      <c r="P32" s="128">
        <v>54179316</v>
      </c>
      <c r="Q32" s="191"/>
      <c r="R32" s="45"/>
      <c r="S32" s="185"/>
      <c r="T32" s="53" t="s">
        <v>424</v>
      </c>
      <c r="U32" s="128"/>
      <c r="V32" s="191"/>
      <c r="W32" s="45"/>
      <c r="X32" s="185"/>
      <c r="Y32" s="53" t="s">
        <v>424</v>
      </c>
      <c r="Z32" s="128"/>
      <c r="AA32" s="200"/>
      <c r="AB32" s="45"/>
      <c r="AC32" s="185"/>
      <c r="AD32" s="53" t="s">
        <v>424</v>
      </c>
      <c r="AE32" s="128"/>
      <c r="AF32" s="191"/>
      <c r="AG32" s="45"/>
      <c r="AH32" s="185"/>
      <c r="AI32" s="53" t="s">
        <v>424</v>
      </c>
      <c r="AJ32" s="122">
        <v>12860000</v>
      </c>
      <c r="AK32" s="200"/>
      <c r="AL32" s="45"/>
      <c r="AM32" s="185"/>
      <c r="AN32" s="53" t="s">
        <v>424</v>
      </c>
      <c r="AO32" s="122">
        <v>47903765.68</v>
      </c>
      <c r="AP32" s="200"/>
      <c r="AQ32" s="45"/>
      <c r="AR32" s="185"/>
      <c r="AS32" s="53" t="s">
        <v>424</v>
      </c>
      <c r="AT32" s="128"/>
      <c r="AU32" s="200"/>
      <c r="AV32" s="45"/>
      <c r="AW32" s="185"/>
      <c r="AX32" s="53" t="s">
        <v>424</v>
      </c>
      <c r="AY32" s="122">
        <v>142000000</v>
      </c>
      <c r="AZ32" s="200"/>
      <c r="BA32" s="45"/>
      <c r="BB32" s="185"/>
      <c r="BC32" s="53" t="s">
        <v>424</v>
      </c>
      <c r="BD32" s="128"/>
      <c r="BE32" s="200"/>
      <c r="BF32" s="45"/>
      <c r="BG32" s="185"/>
      <c r="BH32" s="53" t="s">
        <v>424</v>
      </c>
      <c r="BI32" s="122">
        <v>21099190.65</v>
      </c>
      <c r="BJ32" s="200"/>
      <c r="BK32" s="45"/>
      <c r="BL32" s="185"/>
      <c r="BM32" s="53" t="s">
        <v>424</v>
      </c>
      <c r="BN32" s="122">
        <v>70000000</v>
      </c>
      <c r="BO32" s="198"/>
      <c r="BP32" s="45"/>
      <c r="BQ32" s="185"/>
      <c r="BR32" s="53" t="s">
        <v>424</v>
      </c>
      <c r="BS32" s="122">
        <v>38514389</v>
      </c>
      <c r="BT32" s="200"/>
      <c r="BU32" s="45"/>
      <c r="BV32" s="185"/>
      <c r="BW32" s="53" t="s">
        <v>424</v>
      </c>
      <c r="BX32" s="122">
        <v>75090844.2</v>
      </c>
      <c r="BY32" s="200"/>
      <c r="BZ32" s="45"/>
      <c r="CA32" s="22"/>
      <c r="CB32" s="53" t="s">
        <v>424</v>
      </c>
      <c r="CC32" s="128"/>
      <c r="CD32" s="210"/>
      <c r="CE32" s="45"/>
      <c r="CF32" s="185"/>
      <c r="CG32" s="53" t="s">
        <v>424</v>
      </c>
      <c r="CH32" s="140"/>
      <c r="CI32" s="200"/>
      <c r="CJ32" s="45"/>
      <c r="CK32" s="185"/>
      <c r="CL32" s="53" t="s">
        <v>424</v>
      </c>
      <c r="CM32" s="128"/>
      <c r="CN32" s="200"/>
      <c r="CO32" s="45"/>
      <c r="CP32" s="185"/>
      <c r="CQ32" s="53" t="s">
        <v>424</v>
      </c>
      <c r="CR32" s="128"/>
      <c r="CS32" s="200"/>
      <c r="CT32" s="45"/>
      <c r="CU32" s="45"/>
      <c r="CV32" s="185"/>
      <c r="CW32" s="53" t="s">
        <v>424</v>
      </c>
      <c r="CX32" s="128">
        <v>25960083.73</v>
      </c>
      <c r="CY32" s="200"/>
      <c r="DA32" s="185"/>
      <c r="DB32" s="53" t="s">
        <v>424</v>
      </c>
      <c r="DC32" s="128"/>
      <c r="DD32" s="200"/>
      <c r="DF32" s="185"/>
      <c r="DG32" s="53" t="s">
        <v>424</v>
      </c>
      <c r="DH32" s="128"/>
      <c r="DI32" s="200"/>
      <c r="DK32" s="185"/>
      <c r="DL32" s="53" t="s">
        <v>424</v>
      </c>
      <c r="DM32" s="128"/>
      <c r="DN32" s="200"/>
    </row>
    <row r="33" spans="4:118" ht="15">
      <c r="D33" s="185"/>
      <c r="E33" s="55" t="s">
        <v>425</v>
      </c>
      <c r="F33" s="121"/>
      <c r="G33" s="201"/>
      <c r="H33" s="45"/>
      <c r="I33" s="185"/>
      <c r="J33" s="55" t="s">
        <v>425</v>
      </c>
      <c r="K33" s="121"/>
      <c r="L33" s="201"/>
      <c r="M33" s="45"/>
      <c r="N33" s="185"/>
      <c r="O33" s="55" t="s">
        <v>425</v>
      </c>
      <c r="P33" s="121"/>
      <c r="Q33" s="192"/>
      <c r="R33" s="45"/>
      <c r="S33" s="185"/>
      <c r="T33" s="55" t="s">
        <v>425</v>
      </c>
      <c r="U33" s="135"/>
      <c r="V33" s="192"/>
      <c r="W33" s="45"/>
      <c r="X33" s="185"/>
      <c r="Y33" s="55" t="s">
        <v>425</v>
      </c>
      <c r="Z33" s="135"/>
      <c r="AA33" s="201"/>
      <c r="AB33" s="45"/>
      <c r="AC33" s="185"/>
      <c r="AD33" s="55" t="s">
        <v>425</v>
      </c>
      <c r="AE33" s="135"/>
      <c r="AF33" s="192"/>
      <c r="AG33" s="45"/>
      <c r="AH33" s="185"/>
      <c r="AI33" s="55" t="s">
        <v>425</v>
      </c>
      <c r="AJ33" s="120">
        <v>15244040</v>
      </c>
      <c r="AK33" s="201"/>
      <c r="AL33" s="45"/>
      <c r="AM33" s="185"/>
      <c r="AN33" s="55" t="s">
        <v>425</v>
      </c>
      <c r="AO33" s="120">
        <v>49193765.68</v>
      </c>
      <c r="AP33" s="201"/>
      <c r="AQ33" s="45"/>
      <c r="AR33" s="185"/>
      <c r="AS33" s="55" t="s">
        <v>425</v>
      </c>
      <c r="AT33" s="135"/>
      <c r="AU33" s="201"/>
      <c r="AV33" s="45"/>
      <c r="AW33" s="185"/>
      <c r="AX33" s="55" t="s">
        <v>425</v>
      </c>
      <c r="AY33" s="120">
        <v>142000000</v>
      </c>
      <c r="AZ33" s="201"/>
      <c r="BA33" s="45"/>
      <c r="BB33" s="185"/>
      <c r="BC33" s="55" t="s">
        <v>425</v>
      </c>
      <c r="BD33" s="135"/>
      <c r="BE33" s="201"/>
      <c r="BF33" s="45"/>
      <c r="BG33" s="185"/>
      <c r="BH33" s="55" t="s">
        <v>425</v>
      </c>
      <c r="BI33" s="120">
        <v>21099190.65</v>
      </c>
      <c r="BJ33" s="201"/>
      <c r="BK33" s="45"/>
      <c r="BL33" s="185"/>
      <c r="BM33" s="55" t="s">
        <v>425</v>
      </c>
      <c r="BN33" s="120">
        <v>70000000</v>
      </c>
      <c r="BO33" s="199"/>
      <c r="BP33" s="45"/>
      <c r="BQ33" s="185"/>
      <c r="BR33" s="55" t="s">
        <v>425</v>
      </c>
      <c r="BS33" s="120">
        <v>38514389</v>
      </c>
      <c r="BT33" s="201"/>
      <c r="BU33" s="45"/>
      <c r="BV33" s="185"/>
      <c r="BW33" s="55" t="s">
        <v>425</v>
      </c>
      <c r="BX33" s="120">
        <v>75090844.2</v>
      </c>
      <c r="BY33" s="201"/>
      <c r="BZ33" s="45"/>
      <c r="CA33" s="22"/>
      <c r="CB33" s="55" t="s">
        <v>425</v>
      </c>
      <c r="CC33" s="135"/>
      <c r="CD33" s="211"/>
      <c r="CE33" s="119"/>
      <c r="CF33" s="185"/>
      <c r="CG33" s="55" t="s">
        <v>425</v>
      </c>
      <c r="CH33" s="141"/>
      <c r="CI33" s="201"/>
      <c r="CJ33" s="45"/>
      <c r="CK33" s="185"/>
      <c r="CL33" s="55" t="s">
        <v>425</v>
      </c>
      <c r="CM33" s="135"/>
      <c r="CN33" s="201"/>
      <c r="CO33" s="45"/>
      <c r="CP33" s="185"/>
      <c r="CQ33" s="55" t="s">
        <v>425</v>
      </c>
      <c r="CR33" s="135"/>
      <c r="CS33" s="201"/>
      <c r="CT33" s="45"/>
      <c r="CU33" s="45"/>
      <c r="CV33" s="185"/>
      <c r="CW33" s="55" t="s">
        <v>425</v>
      </c>
      <c r="CX33" s="135">
        <v>25960083.73</v>
      </c>
      <c r="CY33" s="201"/>
      <c r="DA33" s="185"/>
      <c r="DB33" s="55" t="s">
        <v>425</v>
      </c>
      <c r="DC33" s="135"/>
      <c r="DD33" s="201"/>
      <c r="DF33" s="185"/>
      <c r="DG33" s="55" t="s">
        <v>425</v>
      </c>
      <c r="DH33" s="135"/>
      <c r="DI33" s="201"/>
      <c r="DK33" s="185"/>
      <c r="DL33" s="55" t="s">
        <v>425</v>
      </c>
      <c r="DM33" s="135"/>
      <c r="DN33" s="201"/>
    </row>
    <row r="34" spans="4:117" ht="15">
      <c r="D34" s="22"/>
      <c r="E34" s="21"/>
      <c r="F34" s="29"/>
      <c r="G34" s="45"/>
      <c r="H34" s="45"/>
      <c r="I34" s="22"/>
      <c r="J34" s="21"/>
      <c r="K34" s="29"/>
      <c r="L34" s="45"/>
      <c r="M34" s="45"/>
      <c r="N34" s="22"/>
      <c r="O34" s="21"/>
      <c r="P34" s="29"/>
      <c r="Q34" s="45"/>
      <c r="R34" s="45"/>
      <c r="S34" s="22"/>
      <c r="T34" s="21"/>
      <c r="U34" s="29"/>
      <c r="V34" s="45"/>
      <c r="W34" s="45"/>
      <c r="X34" s="22"/>
      <c r="Y34" s="21"/>
      <c r="Z34" s="29"/>
      <c r="AA34" s="45"/>
      <c r="AB34" s="45"/>
      <c r="AC34" s="22"/>
      <c r="AD34" s="21"/>
      <c r="AE34" s="29"/>
      <c r="AF34" s="45"/>
      <c r="AG34" s="45"/>
      <c r="AH34" s="22"/>
      <c r="AI34" s="21"/>
      <c r="AJ34" s="29"/>
      <c r="AK34" s="45"/>
      <c r="AL34" s="45"/>
      <c r="AM34" s="22"/>
      <c r="AN34" s="21"/>
      <c r="AO34" s="29"/>
      <c r="AP34" s="45"/>
      <c r="AQ34" s="45"/>
      <c r="AR34" s="22"/>
      <c r="AS34" s="21"/>
      <c r="AT34" s="29"/>
      <c r="AU34" s="45"/>
      <c r="AV34" s="45"/>
      <c r="AW34" s="22"/>
      <c r="AX34" s="21"/>
      <c r="AY34" s="29"/>
      <c r="AZ34" s="45"/>
      <c r="BA34" s="45"/>
      <c r="BB34" s="22"/>
      <c r="BC34" s="21"/>
      <c r="BD34" s="29"/>
      <c r="BE34" s="45"/>
      <c r="BF34" s="45"/>
      <c r="BG34" s="22"/>
      <c r="BH34" s="21"/>
      <c r="BI34" s="29"/>
      <c r="BJ34" s="45"/>
      <c r="BK34" s="45"/>
      <c r="BL34" s="22"/>
      <c r="BM34" s="21"/>
      <c r="BN34" s="29"/>
      <c r="BO34" s="45"/>
      <c r="BP34" s="45"/>
      <c r="BQ34" s="22"/>
      <c r="BR34" s="21"/>
      <c r="BS34" s="29"/>
      <c r="BT34" s="45"/>
      <c r="BU34" s="45"/>
      <c r="BV34" s="22"/>
      <c r="BW34" s="21"/>
      <c r="BX34" s="29"/>
      <c r="BY34" s="45"/>
      <c r="BZ34" s="45"/>
      <c r="CA34" s="22"/>
      <c r="CB34" s="21"/>
      <c r="CC34" s="29"/>
      <c r="CD34" s="45"/>
      <c r="CE34" s="45"/>
      <c r="CF34" s="22"/>
      <c r="CG34" s="21"/>
      <c r="CH34" s="29"/>
      <c r="CI34" s="45"/>
      <c r="CJ34" s="45"/>
      <c r="CK34" s="22"/>
      <c r="CL34" s="21"/>
      <c r="CM34" s="29"/>
      <c r="CN34" s="45"/>
      <c r="CO34" s="45"/>
      <c r="CP34" s="22"/>
      <c r="CQ34" s="21"/>
      <c r="CR34" s="29"/>
      <c r="CS34" s="45"/>
      <c r="CT34" s="45"/>
      <c r="CU34" s="45"/>
      <c r="CV34" s="74"/>
      <c r="CW34" s="21"/>
      <c r="CX34" s="29"/>
      <c r="DA34" s="74"/>
      <c r="DB34" s="21"/>
      <c r="DC34" s="29"/>
      <c r="DF34" s="74"/>
      <c r="DG34" s="21"/>
      <c r="DH34" s="29"/>
      <c r="DK34" s="74"/>
      <c r="DL34" s="21"/>
      <c r="DM34" s="29"/>
    </row>
    <row r="35" spans="4:117" ht="15" customHeight="1">
      <c r="D35" s="184" t="s">
        <v>333</v>
      </c>
      <c r="E35" s="30" t="s">
        <v>113</v>
      </c>
      <c r="F35" s="81" t="s">
        <v>472</v>
      </c>
      <c r="G35" s="45"/>
      <c r="H35" s="45"/>
      <c r="I35" s="180" t="s">
        <v>333</v>
      </c>
      <c r="J35" s="30" t="s">
        <v>113</v>
      </c>
      <c r="K35" s="81" t="s">
        <v>472</v>
      </c>
      <c r="L35" s="45"/>
      <c r="M35" s="45"/>
      <c r="N35" s="180" t="s">
        <v>333</v>
      </c>
      <c r="O35" s="30" t="s">
        <v>113</v>
      </c>
      <c r="P35" s="5" t="s">
        <v>112</v>
      </c>
      <c r="Q35" s="45"/>
      <c r="R35" s="45"/>
      <c r="S35" s="180" t="s">
        <v>333</v>
      </c>
      <c r="T35" s="30" t="s">
        <v>113</v>
      </c>
      <c r="U35" s="5" t="s">
        <v>112</v>
      </c>
      <c r="V35" s="45"/>
      <c r="W35" s="45"/>
      <c r="X35" s="180" t="s">
        <v>333</v>
      </c>
      <c r="Y35" s="30" t="s">
        <v>113</v>
      </c>
      <c r="Z35" s="5" t="s">
        <v>112</v>
      </c>
      <c r="AA35" s="45"/>
      <c r="AB35" s="45"/>
      <c r="AC35" s="180" t="s">
        <v>333</v>
      </c>
      <c r="AD35" s="30" t="s">
        <v>113</v>
      </c>
      <c r="AE35" s="5" t="s">
        <v>112</v>
      </c>
      <c r="AF35" s="45"/>
      <c r="AG35" s="45"/>
      <c r="AH35" s="180" t="s">
        <v>333</v>
      </c>
      <c r="AI35" s="30" t="s">
        <v>113</v>
      </c>
      <c r="AJ35" s="81" t="s">
        <v>472</v>
      </c>
      <c r="AK35" s="45"/>
      <c r="AL35" s="45"/>
      <c r="AM35" s="180" t="s">
        <v>333</v>
      </c>
      <c r="AN35" s="30" t="s">
        <v>113</v>
      </c>
      <c r="AO35" s="5" t="s">
        <v>112</v>
      </c>
      <c r="AP35" s="45"/>
      <c r="AQ35" s="45"/>
      <c r="AR35" s="180" t="s">
        <v>333</v>
      </c>
      <c r="AS35" s="30" t="s">
        <v>113</v>
      </c>
      <c r="AT35" s="81" t="s">
        <v>472</v>
      </c>
      <c r="AU35" s="45"/>
      <c r="AV35" s="45"/>
      <c r="AW35" s="180" t="s">
        <v>333</v>
      </c>
      <c r="AX35" s="30" t="s">
        <v>113</v>
      </c>
      <c r="AY35" s="5" t="s">
        <v>112</v>
      </c>
      <c r="AZ35" s="45"/>
      <c r="BA35" s="45"/>
      <c r="BB35" s="180" t="s">
        <v>333</v>
      </c>
      <c r="BC35" s="30" t="s">
        <v>113</v>
      </c>
      <c r="BD35" s="81" t="s">
        <v>472</v>
      </c>
      <c r="BE35" s="45"/>
      <c r="BF35" s="45"/>
      <c r="BG35" s="180" t="s">
        <v>333</v>
      </c>
      <c r="BH35" s="30" t="s">
        <v>113</v>
      </c>
      <c r="BI35" s="5" t="s">
        <v>112</v>
      </c>
      <c r="BJ35" s="45"/>
      <c r="BK35" s="45"/>
      <c r="BL35" s="180" t="s">
        <v>333</v>
      </c>
      <c r="BM35" s="30" t="s">
        <v>113</v>
      </c>
      <c r="BN35" s="5" t="s">
        <v>112</v>
      </c>
      <c r="BO35" s="45"/>
      <c r="BP35" s="45"/>
      <c r="BQ35" s="180" t="s">
        <v>333</v>
      </c>
      <c r="BR35" s="30" t="s">
        <v>113</v>
      </c>
      <c r="BS35" s="81" t="s">
        <v>472</v>
      </c>
      <c r="BT35" s="45"/>
      <c r="BU35" s="45"/>
      <c r="BV35" s="180" t="s">
        <v>333</v>
      </c>
      <c r="BW35" s="30" t="s">
        <v>113</v>
      </c>
      <c r="BX35" s="5" t="s">
        <v>144</v>
      </c>
      <c r="BY35" s="45"/>
      <c r="BZ35" s="45"/>
      <c r="CA35" s="180" t="s">
        <v>333</v>
      </c>
      <c r="CB35" s="30" t="s">
        <v>113</v>
      </c>
      <c r="CC35" s="5" t="s">
        <v>161</v>
      </c>
      <c r="CD35" s="45"/>
      <c r="CE35" s="45"/>
      <c r="CF35" s="180" t="s">
        <v>333</v>
      </c>
      <c r="CG35" s="30" t="s">
        <v>113</v>
      </c>
      <c r="CH35" s="81" t="s">
        <v>472</v>
      </c>
      <c r="CI35" s="45"/>
      <c r="CJ35" s="45"/>
      <c r="CK35" s="180" t="s">
        <v>333</v>
      </c>
      <c r="CL35" s="30" t="s">
        <v>113</v>
      </c>
      <c r="CM35" s="5" t="s">
        <v>112</v>
      </c>
      <c r="CN35" s="45"/>
      <c r="CO35" s="45"/>
      <c r="CP35" s="180" t="s">
        <v>333</v>
      </c>
      <c r="CQ35" s="30" t="s">
        <v>113</v>
      </c>
      <c r="CR35" s="81" t="s">
        <v>472</v>
      </c>
      <c r="CS35" s="45"/>
      <c r="CT35" s="45"/>
      <c r="CU35" s="45"/>
      <c r="CV35" s="180" t="s">
        <v>333</v>
      </c>
      <c r="CW35" s="30" t="s">
        <v>113</v>
      </c>
      <c r="CX35" s="5"/>
      <c r="DA35" s="180" t="s">
        <v>333</v>
      </c>
      <c r="DB35" s="30" t="s">
        <v>113</v>
      </c>
      <c r="DC35" s="5"/>
      <c r="DF35" s="180" t="s">
        <v>333</v>
      </c>
      <c r="DG35" s="30" t="s">
        <v>113</v>
      </c>
      <c r="DH35" s="81" t="s">
        <v>472</v>
      </c>
      <c r="DK35" s="180" t="s">
        <v>333</v>
      </c>
      <c r="DL35" s="30" t="s">
        <v>113</v>
      </c>
      <c r="DM35" s="81" t="s">
        <v>112</v>
      </c>
    </row>
    <row r="36" spans="4:117" ht="15">
      <c r="D36" s="184"/>
      <c r="E36" s="31" t="s">
        <v>110</v>
      </c>
      <c r="F36" s="12" t="s">
        <v>111</v>
      </c>
      <c r="G36" s="45"/>
      <c r="H36" s="45"/>
      <c r="I36" s="180"/>
      <c r="J36" s="31" t="s">
        <v>110</v>
      </c>
      <c r="K36" s="12" t="s">
        <v>116</v>
      </c>
      <c r="L36" s="45"/>
      <c r="M36" s="45"/>
      <c r="N36" s="180"/>
      <c r="O36" s="31" t="s">
        <v>110</v>
      </c>
      <c r="P36" s="12" t="s">
        <v>121</v>
      </c>
      <c r="Q36" s="45"/>
      <c r="R36" s="45"/>
      <c r="S36" s="180"/>
      <c r="T36" s="31" t="s">
        <v>110</v>
      </c>
      <c r="U36" s="12" t="s">
        <v>123</v>
      </c>
      <c r="V36" s="45"/>
      <c r="W36" s="45"/>
      <c r="X36" s="180"/>
      <c r="Y36" s="31" t="s">
        <v>110</v>
      </c>
      <c r="Z36" s="12" t="s">
        <v>128</v>
      </c>
      <c r="AA36" s="45"/>
      <c r="AB36" s="45"/>
      <c r="AC36" s="180"/>
      <c r="AD36" s="31" t="s">
        <v>110</v>
      </c>
      <c r="AE36" s="12" t="s">
        <v>130</v>
      </c>
      <c r="AF36" s="45"/>
      <c r="AG36" s="45"/>
      <c r="AH36" s="180"/>
      <c r="AI36" s="31" t="s">
        <v>110</v>
      </c>
      <c r="AJ36" s="12" t="s">
        <v>133</v>
      </c>
      <c r="AK36" s="45"/>
      <c r="AL36" s="45"/>
      <c r="AM36" s="180"/>
      <c r="AN36" s="31" t="s">
        <v>110</v>
      </c>
      <c r="AO36" s="12" t="s">
        <v>137</v>
      </c>
      <c r="AP36" s="45"/>
      <c r="AQ36" s="45"/>
      <c r="AR36" s="180"/>
      <c r="AS36" s="31" t="s">
        <v>110</v>
      </c>
      <c r="AT36" s="12" t="s">
        <v>139</v>
      </c>
      <c r="AU36" s="45"/>
      <c r="AV36" s="45"/>
      <c r="AW36" s="180"/>
      <c r="AX36" s="31" t="s">
        <v>110</v>
      </c>
      <c r="AY36" s="12" t="s">
        <v>143</v>
      </c>
      <c r="AZ36" s="45"/>
      <c r="BA36" s="45"/>
      <c r="BB36" s="180"/>
      <c r="BC36" s="31" t="s">
        <v>110</v>
      </c>
      <c r="BD36" s="12" t="s">
        <v>145</v>
      </c>
      <c r="BE36" s="45"/>
      <c r="BF36" s="45"/>
      <c r="BG36" s="180"/>
      <c r="BH36" s="31" t="s">
        <v>110</v>
      </c>
      <c r="BI36" s="12" t="s">
        <v>147</v>
      </c>
      <c r="BJ36" s="45"/>
      <c r="BK36" s="45"/>
      <c r="BL36" s="180"/>
      <c r="BM36" s="31" t="s">
        <v>110</v>
      </c>
      <c r="BN36" s="12" t="s">
        <v>152</v>
      </c>
      <c r="BO36" s="45"/>
      <c r="BP36" s="45"/>
      <c r="BQ36" s="180"/>
      <c r="BR36" s="31" t="s">
        <v>110</v>
      </c>
      <c r="BS36" s="12" t="s">
        <v>153</v>
      </c>
      <c r="BT36" s="45"/>
      <c r="BU36" s="45"/>
      <c r="BV36" s="180"/>
      <c r="BW36" s="31" t="s">
        <v>110</v>
      </c>
      <c r="BX36" s="12" t="s">
        <v>157</v>
      </c>
      <c r="BY36" s="45"/>
      <c r="BZ36" s="45"/>
      <c r="CA36" s="180"/>
      <c r="CB36" s="31" t="s">
        <v>110</v>
      </c>
      <c r="CC36" s="12" t="s">
        <v>162</v>
      </c>
      <c r="CD36" s="45"/>
      <c r="CE36" s="45"/>
      <c r="CF36" s="180"/>
      <c r="CG36" s="31" t="s">
        <v>110</v>
      </c>
      <c r="CH36" s="12" t="s">
        <v>165</v>
      </c>
      <c r="CI36" s="45"/>
      <c r="CJ36" s="45"/>
      <c r="CK36" s="180"/>
      <c r="CL36" s="31" t="s">
        <v>110</v>
      </c>
      <c r="CM36" s="12" t="s">
        <v>169</v>
      </c>
      <c r="CN36" s="45"/>
      <c r="CO36" s="45"/>
      <c r="CP36" s="180"/>
      <c r="CQ36" s="31" t="s">
        <v>110</v>
      </c>
      <c r="CR36" s="12" t="s">
        <v>173</v>
      </c>
      <c r="CS36" s="45"/>
      <c r="CT36" s="45"/>
      <c r="CU36" s="45"/>
      <c r="CV36" s="180"/>
      <c r="CW36" s="31" t="s">
        <v>110</v>
      </c>
      <c r="CX36" s="12"/>
      <c r="DA36" s="180"/>
      <c r="DB36" s="31" t="s">
        <v>110</v>
      </c>
      <c r="DC36" s="12"/>
      <c r="DF36" s="180"/>
      <c r="DG36" s="31" t="s">
        <v>110</v>
      </c>
      <c r="DH36" s="12" t="s">
        <v>471</v>
      </c>
      <c r="DK36" s="180"/>
      <c r="DL36" s="31" t="s">
        <v>110</v>
      </c>
      <c r="DM36" s="80" t="s">
        <v>468</v>
      </c>
    </row>
    <row r="37" spans="4:117" ht="15">
      <c r="D37" s="184"/>
      <c r="E37" s="31" t="s">
        <v>113</v>
      </c>
      <c r="F37" s="12" t="s">
        <v>115</v>
      </c>
      <c r="G37" s="45"/>
      <c r="H37" s="45"/>
      <c r="I37" s="180"/>
      <c r="J37" s="31" t="s">
        <v>113</v>
      </c>
      <c r="K37" s="12" t="s">
        <v>118</v>
      </c>
      <c r="L37" s="45"/>
      <c r="M37" s="45"/>
      <c r="N37" s="180"/>
      <c r="O37" s="31" t="s">
        <v>113</v>
      </c>
      <c r="P37" s="12" t="s">
        <v>115</v>
      </c>
      <c r="Q37" s="45"/>
      <c r="R37" s="45"/>
      <c r="S37" s="180"/>
      <c r="T37" s="31" t="s">
        <v>113</v>
      </c>
      <c r="U37" s="12" t="s">
        <v>115</v>
      </c>
      <c r="V37" s="45"/>
      <c r="W37" s="45"/>
      <c r="X37" s="180"/>
      <c r="Y37" s="31" t="s">
        <v>113</v>
      </c>
      <c r="Z37" s="12" t="s">
        <v>118</v>
      </c>
      <c r="AA37" s="45"/>
      <c r="AB37" s="45"/>
      <c r="AC37" s="180"/>
      <c r="AD37" s="31" t="s">
        <v>113</v>
      </c>
      <c r="AE37" s="12" t="s">
        <v>118</v>
      </c>
      <c r="AF37" s="45"/>
      <c r="AG37" s="45"/>
      <c r="AH37" s="180"/>
      <c r="AI37" s="31" t="s">
        <v>113</v>
      </c>
      <c r="AJ37" s="12" t="s">
        <v>136</v>
      </c>
      <c r="AK37" s="45"/>
      <c r="AL37" s="45"/>
      <c r="AM37" s="180"/>
      <c r="AN37" s="31" t="s">
        <v>113</v>
      </c>
      <c r="AO37" s="12" t="s">
        <v>118</v>
      </c>
      <c r="AP37" s="45"/>
      <c r="AQ37" s="45"/>
      <c r="AR37" s="180"/>
      <c r="AS37" s="31" t="s">
        <v>113</v>
      </c>
      <c r="AT37" s="12" t="s">
        <v>141</v>
      </c>
      <c r="AU37" s="45"/>
      <c r="AV37" s="45"/>
      <c r="AW37" s="180"/>
      <c r="AX37" s="31" t="s">
        <v>113</v>
      </c>
      <c r="AY37" s="60"/>
      <c r="AZ37" s="45"/>
      <c r="BA37" s="45"/>
      <c r="BB37" s="180"/>
      <c r="BC37" s="31" t="s">
        <v>113</v>
      </c>
      <c r="BD37" s="12" t="s">
        <v>154</v>
      </c>
      <c r="BE37" s="45"/>
      <c r="BF37" s="45"/>
      <c r="BG37" s="180"/>
      <c r="BH37" s="31" t="s">
        <v>113</v>
      </c>
      <c r="BI37" s="12" t="s">
        <v>148</v>
      </c>
      <c r="BJ37" s="45"/>
      <c r="BK37" s="45"/>
      <c r="BL37" s="180"/>
      <c r="BM37" s="31" t="s">
        <v>113</v>
      </c>
      <c r="BN37" s="12" t="s">
        <v>154</v>
      </c>
      <c r="BO37" s="45"/>
      <c r="BP37" s="45"/>
      <c r="BQ37" s="180"/>
      <c r="BR37" s="31" t="s">
        <v>113</v>
      </c>
      <c r="BS37" s="12" t="s">
        <v>154</v>
      </c>
      <c r="BT37" s="45"/>
      <c r="BU37" s="45"/>
      <c r="BV37" s="180"/>
      <c r="BW37" s="31" t="s">
        <v>113</v>
      </c>
      <c r="BX37" s="12" t="s">
        <v>158</v>
      </c>
      <c r="BY37" s="45"/>
      <c r="BZ37" s="45"/>
      <c r="CA37" s="180"/>
      <c r="CB37" s="31" t="s">
        <v>113</v>
      </c>
      <c r="CC37" s="12" t="s">
        <v>112</v>
      </c>
      <c r="CD37" s="45"/>
      <c r="CE37" s="45"/>
      <c r="CF37" s="180"/>
      <c r="CG37" s="31" t="s">
        <v>113</v>
      </c>
      <c r="CH37" s="12" t="s">
        <v>166</v>
      </c>
      <c r="CI37" s="45"/>
      <c r="CJ37" s="45"/>
      <c r="CK37" s="180"/>
      <c r="CL37" s="31" t="s">
        <v>113</v>
      </c>
      <c r="CM37" s="12" t="s">
        <v>170</v>
      </c>
      <c r="CN37" s="45"/>
      <c r="CO37" s="45"/>
      <c r="CP37" s="180"/>
      <c r="CQ37" s="31" t="s">
        <v>113</v>
      </c>
      <c r="CR37" s="12" t="s">
        <v>154</v>
      </c>
      <c r="CS37" s="45"/>
      <c r="CT37" s="45"/>
      <c r="CU37" s="45"/>
      <c r="CV37" s="180"/>
      <c r="CW37" s="31" t="s">
        <v>113</v>
      </c>
      <c r="CX37" s="12"/>
      <c r="DA37" s="180"/>
      <c r="DB37" s="31" t="s">
        <v>113</v>
      </c>
      <c r="DC37" s="12"/>
      <c r="DF37" s="180"/>
      <c r="DG37" s="31" t="s">
        <v>113</v>
      </c>
      <c r="DH37" s="80" t="s">
        <v>118</v>
      </c>
      <c r="DK37" s="180"/>
      <c r="DL37" s="31" t="s">
        <v>113</v>
      </c>
      <c r="DM37" s="80" t="s">
        <v>112</v>
      </c>
    </row>
    <row r="38" spans="4:117" ht="15">
      <c r="D38" s="184"/>
      <c r="E38" s="33" t="s">
        <v>110</v>
      </c>
      <c r="F38" s="15" t="s">
        <v>114</v>
      </c>
      <c r="G38" s="45"/>
      <c r="H38" s="45"/>
      <c r="I38" s="180"/>
      <c r="J38" s="33" t="s">
        <v>110</v>
      </c>
      <c r="K38" s="15" t="s">
        <v>117</v>
      </c>
      <c r="L38" s="45"/>
      <c r="M38" s="45"/>
      <c r="N38" s="180"/>
      <c r="O38" s="33" t="s">
        <v>110</v>
      </c>
      <c r="P38" s="15" t="s">
        <v>122</v>
      </c>
      <c r="Q38" s="45"/>
      <c r="R38" s="45"/>
      <c r="S38" s="180"/>
      <c r="T38" s="33" t="s">
        <v>110</v>
      </c>
      <c r="U38" s="15" t="s">
        <v>129</v>
      </c>
      <c r="V38" s="45"/>
      <c r="W38" s="45"/>
      <c r="X38" s="180"/>
      <c r="Y38" s="33" t="s">
        <v>110</v>
      </c>
      <c r="Z38" s="15" t="s">
        <v>127</v>
      </c>
      <c r="AA38" s="45"/>
      <c r="AB38" s="45"/>
      <c r="AC38" s="180"/>
      <c r="AD38" s="33" t="s">
        <v>110</v>
      </c>
      <c r="AE38" s="15" t="s">
        <v>131</v>
      </c>
      <c r="AF38" s="45"/>
      <c r="AG38" s="45"/>
      <c r="AH38" s="180"/>
      <c r="AI38" s="33" t="s">
        <v>110</v>
      </c>
      <c r="AJ38" s="15" t="s">
        <v>134</v>
      </c>
      <c r="AK38" s="45"/>
      <c r="AL38" s="45"/>
      <c r="AM38" s="180"/>
      <c r="AN38" s="33" t="s">
        <v>110</v>
      </c>
      <c r="AO38" s="15" t="s">
        <v>138</v>
      </c>
      <c r="AP38" s="45"/>
      <c r="AQ38" s="45"/>
      <c r="AR38" s="180"/>
      <c r="AS38" s="33" t="s">
        <v>110</v>
      </c>
      <c r="AT38" s="15" t="s">
        <v>140</v>
      </c>
      <c r="AU38" s="45"/>
      <c r="AV38" s="45"/>
      <c r="AW38" s="180"/>
      <c r="AX38" s="33" t="s">
        <v>110</v>
      </c>
      <c r="AY38" s="61"/>
      <c r="AZ38" s="45"/>
      <c r="BA38" s="45"/>
      <c r="BB38" s="180"/>
      <c r="BC38" s="33" t="s">
        <v>110</v>
      </c>
      <c r="BD38" s="15" t="s">
        <v>146</v>
      </c>
      <c r="BE38" s="45"/>
      <c r="BF38" s="45"/>
      <c r="BG38" s="180"/>
      <c r="BH38" s="33" t="s">
        <v>110</v>
      </c>
      <c r="BI38" s="15" t="s">
        <v>149</v>
      </c>
      <c r="BJ38" s="45"/>
      <c r="BK38" s="45"/>
      <c r="BL38" s="180"/>
      <c r="BM38" s="33" t="s">
        <v>110</v>
      </c>
      <c r="BN38" s="15" t="s">
        <v>151</v>
      </c>
      <c r="BO38" s="45"/>
      <c r="BP38" s="45"/>
      <c r="BQ38" s="180"/>
      <c r="BR38" s="33" t="s">
        <v>110</v>
      </c>
      <c r="BS38" s="15" t="s">
        <v>155</v>
      </c>
      <c r="BT38" s="45"/>
      <c r="BU38" s="45"/>
      <c r="BV38" s="180"/>
      <c r="BW38" s="33" t="s">
        <v>110</v>
      </c>
      <c r="BX38" s="15" t="s">
        <v>159</v>
      </c>
      <c r="BY38" s="45"/>
      <c r="BZ38" s="45"/>
      <c r="CA38" s="180"/>
      <c r="CB38" s="33" t="s">
        <v>110</v>
      </c>
      <c r="CC38" s="15" t="s">
        <v>163</v>
      </c>
      <c r="CD38" s="45"/>
      <c r="CE38" s="45"/>
      <c r="CF38" s="180"/>
      <c r="CG38" s="33" t="s">
        <v>110</v>
      </c>
      <c r="CH38" s="15" t="s">
        <v>167</v>
      </c>
      <c r="CI38" s="45"/>
      <c r="CJ38" s="45"/>
      <c r="CK38" s="180"/>
      <c r="CL38" s="33" t="s">
        <v>110</v>
      </c>
      <c r="CM38" s="15" t="s">
        <v>171</v>
      </c>
      <c r="CN38" s="45"/>
      <c r="CO38" s="45"/>
      <c r="CP38" s="180"/>
      <c r="CQ38" s="33" t="s">
        <v>110</v>
      </c>
      <c r="CR38" s="15" t="s">
        <v>174</v>
      </c>
      <c r="CS38" s="45"/>
      <c r="CT38" s="45"/>
      <c r="CU38" s="45"/>
      <c r="CV38" s="180"/>
      <c r="CW38" s="33" t="s">
        <v>110</v>
      </c>
      <c r="CX38" s="14"/>
      <c r="DA38" s="180"/>
      <c r="DB38" s="33" t="s">
        <v>110</v>
      </c>
      <c r="DC38" s="15"/>
      <c r="DF38" s="180"/>
      <c r="DG38" s="33" t="s">
        <v>110</v>
      </c>
      <c r="DH38" s="15" t="s">
        <v>473</v>
      </c>
      <c r="DK38" s="180"/>
      <c r="DL38" s="33" t="s">
        <v>110</v>
      </c>
      <c r="DM38" s="86" t="s">
        <v>470</v>
      </c>
    </row>
    <row r="39" spans="4:117" ht="15">
      <c r="D39" s="22"/>
      <c r="E39" s="21"/>
      <c r="F39" s="29"/>
      <c r="G39" s="45"/>
      <c r="H39" s="45"/>
      <c r="I39" s="22"/>
      <c r="J39" s="21"/>
      <c r="K39" s="29"/>
      <c r="L39" s="45"/>
      <c r="M39" s="45"/>
      <c r="N39" s="22"/>
      <c r="O39" s="21"/>
      <c r="P39" s="29"/>
      <c r="Q39" s="45"/>
      <c r="R39" s="45"/>
      <c r="S39" s="22"/>
      <c r="T39" s="21"/>
      <c r="U39" s="29"/>
      <c r="V39" s="45"/>
      <c r="W39" s="45"/>
      <c r="X39" s="22"/>
      <c r="Y39" s="21"/>
      <c r="Z39" s="29"/>
      <c r="AA39" s="45"/>
      <c r="AB39" s="45"/>
      <c r="AC39" s="22"/>
      <c r="AD39" s="21"/>
      <c r="AE39" s="29"/>
      <c r="AF39" s="45"/>
      <c r="AG39" s="45"/>
      <c r="AH39" s="22"/>
      <c r="AI39" s="21"/>
      <c r="AJ39" s="37"/>
      <c r="AK39" s="45"/>
      <c r="AL39" s="45"/>
      <c r="AM39" s="22"/>
      <c r="AN39" s="21"/>
      <c r="AO39" s="29"/>
      <c r="AP39" s="45"/>
      <c r="AQ39" s="45"/>
      <c r="AR39" s="22"/>
      <c r="AS39" s="21"/>
      <c r="AT39" s="29"/>
      <c r="AU39" s="45"/>
      <c r="AV39" s="45"/>
      <c r="AW39" s="22"/>
      <c r="AX39" s="21"/>
      <c r="AY39" s="29"/>
      <c r="AZ39" s="45"/>
      <c r="BA39" s="45"/>
      <c r="BB39" s="22"/>
      <c r="BC39" s="21"/>
      <c r="BD39" s="29"/>
      <c r="BE39" s="45"/>
      <c r="BF39" s="45"/>
      <c r="BG39" s="22"/>
      <c r="BH39" s="21"/>
      <c r="BI39" s="29"/>
      <c r="BJ39" s="45"/>
      <c r="BK39" s="45"/>
      <c r="BL39" s="22"/>
      <c r="BM39" s="21"/>
      <c r="BN39" s="29"/>
      <c r="BO39" s="45"/>
      <c r="BP39" s="45"/>
      <c r="BQ39" s="22"/>
      <c r="BR39" s="21"/>
      <c r="BS39" s="29"/>
      <c r="BT39" s="45"/>
      <c r="BU39" s="45"/>
      <c r="BV39" s="22"/>
      <c r="BW39" s="21"/>
      <c r="BX39" s="29"/>
      <c r="BY39" s="45"/>
      <c r="BZ39" s="45"/>
      <c r="CA39" s="22"/>
      <c r="CB39" s="21"/>
      <c r="CC39" s="29"/>
      <c r="CD39" s="45"/>
      <c r="CE39" s="45"/>
      <c r="CF39" s="22"/>
      <c r="CG39" s="21"/>
      <c r="CH39" s="29"/>
      <c r="CI39" s="45"/>
      <c r="CJ39" s="45"/>
      <c r="CK39" s="22"/>
      <c r="CL39" s="21"/>
      <c r="CM39" s="29"/>
      <c r="CN39" s="45"/>
      <c r="CO39" s="45"/>
      <c r="CP39" s="22"/>
      <c r="CQ39" s="21"/>
      <c r="CR39" s="29"/>
      <c r="CS39" s="45"/>
      <c r="CT39" s="45"/>
      <c r="CU39" s="45"/>
      <c r="CV39" s="74"/>
      <c r="CW39" s="21"/>
      <c r="CX39" s="29"/>
      <c r="DA39" s="74"/>
      <c r="DB39" s="21"/>
      <c r="DC39" s="29"/>
      <c r="DF39" s="74"/>
      <c r="DG39" s="21"/>
      <c r="DH39" s="29"/>
      <c r="DK39" s="74"/>
      <c r="DL39" s="21"/>
      <c r="DM39" s="29"/>
    </row>
    <row r="40" spans="4:117" ht="15" customHeight="1">
      <c r="D40" s="184" t="s">
        <v>204</v>
      </c>
      <c r="E40" s="30" t="s">
        <v>144</v>
      </c>
      <c r="F40" s="62"/>
      <c r="G40" s="49"/>
      <c r="H40" s="49"/>
      <c r="I40" s="180" t="s">
        <v>204</v>
      </c>
      <c r="J40" s="30" t="s">
        <v>144</v>
      </c>
      <c r="K40" s="5" t="s">
        <v>119</v>
      </c>
      <c r="L40" s="49"/>
      <c r="M40" s="49"/>
      <c r="N40" s="180" t="s">
        <v>204</v>
      </c>
      <c r="O40" s="30" t="s">
        <v>144</v>
      </c>
      <c r="P40" s="5" t="s">
        <v>120</v>
      </c>
      <c r="Q40" s="49"/>
      <c r="R40" s="49"/>
      <c r="S40" s="180" t="s">
        <v>204</v>
      </c>
      <c r="T40" s="30" t="s">
        <v>144</v>
      </c>
      <c r="U40" s="5" t="s">
        <v>124</v>
      </c>
      <c r="V40" s="49"/>
      <c r="W40" s="49"/>
      <c r="X40" s="180" t="s">
        <v>204</v>
      </c>
      <c r="Y40" s="30" t="s">
        <v>144</v>
      </c>
      <c r="Z40" s="16" t="s">
        <v>192</v>
      </c>
      <c r="AA40" s="49"/>
      <c r="AB40" s="49"/>
      <c r="AC40" s="180" t="s">
        <v>204</v>
      </c>
      <c r="AD40" s="30" t="s">
        <v>144</v>
      </c>
      <c r="AE40" s="16" t="s">
        <v>132</v>
      </c>
      <c r="AF40" s="49"/>
      <c r="AG40" s="49"/>
      <c r="AH40" s="180" t="s">
        <v>204</v>
      </c>
      <c r="AI40" s="30" t="s">
        <v>144</v>
      </c>
      <c r="AJ40" s="16" t="s">
        <v>135</v>
      </c>
      <c r="AK40" s="49"/>
      <c r="AL40" s="49"/>
      <c r="AM40" s="180" t="s">
        <v>204</v>
      </c>
      <c r="AN40" s="30" t="s">
        <v>144</v>
      </c>
      <c r="AO40" s="63"/>
      <c r="AP40" s="49"/>
      <c r="AQ40" s="49"/>
      <c r="AR40" s="180" t="s">
        <v>204</v>
      </c>
      <c r="AS40" s="30" t="s">
        <v>144</v>
      </c>
      <c r="AT40" s="16" t="s">
        <v>142</v>
      </c>
      <c r="AU40" s="49"/>
      <c r="AV40" s="49"/>
      <c r="AW40" s="180" t="s">
        <v>204</v>
      </c>
      <c r="AX40" s="30" t="s">
        <v>144</v>
      </c>
      <c r="AY40" s="5" t="s">
        <v>175</v>
      </c>
      <c r="AZ40" s="49"/>
      <c r="BA40" s="49"/>
      <c r="BB40" s="180" t="s">
        <v>204</v>
      </c>
      <c r="BC40" s="30" t="s">
        <v>144</v>
      </c>
      <c r="BD40" s="16" t="s">
        <v>236</v>
      </c>
      <c r="BE40" s="49"/>
      <c r="BF40" s="49"/>
      <c r="BG40" s="180" t="s">
        <v>204</v>
      </c>
      <c r="BH40" s="30" t="s">
        <v>144</v>
      </c>
      <c r="BI40" s="16" t="s">
        <v>150</v>
      </c>
      <c r="BJ40" s="49"/>
      <c r="BK40" s="49"/>
      <c r="BL40" s="180" t="s">
        <v>204</v>
      </c>
      <c r="BM40" s="30" t="s">
        <v>144</v>
      </c>
      <c r="BN40" s="16" t="s">
        <v>260</v>
      </c>
      <c r="BO40" s="49"/>
      <c r="BP40" s="49"/>
      <c r="BQ40" s="180" t="s">
        <v>204</v>
      </c>
      <c r="BR40" s="30" t="s">
        <v>144</v>
      </c>
      <c r="BS40" s="16" t="s">
        <v>156</v>
      </c>
      <c r="BT40" s="49"/>
      <c r="BU40" s="49"/>
      <c r="BV40" s="180" t="s">
        <v>204</v>
      </c>
      <c r="BW40" s="30" t="s">
        <v>144</v>
      </c>
      <c r="BX40" s="16" t="s">
        <v>160</v>
      </c>
      <c r="BY40" s="49"/>
      <c r="BZ40" s="49"/>
      <c r="CA40" s="180" t="s">
        <v>204</v>
      </c>
      <c r="CB40" s="30" t="s">
        <v>144</v>
      </c>
      <c r="CC40" s="16" t="s">
        <v>164</v>
      </c>
      <c r="CD40" s="49"/>
      <c r="CE40" s="49"/>
      <c r="CF40" s="180" t="s">
        <v>204</v>
      </c>
      <c r="CG40" s="30" t="s">
        <v>144</v>
      </c>
      <c r="CH40" s="16" t="s">
        <v>168</v>
      </c>
      <c r="CI40" s="49"/>
      <c r="CJ40" s="49"/>
      <c r="CK40" s="180" t="s">
        <v>204</v>
      </c>
      <c r="CL40" s="30" t="s">
        <v>144</v>
      </c>
      <c r="CM40" s="5" t="s">
        <v>292</v>
      </c>
      <c r="CN40" s="49"/>
      <c r="CO40" s="49"/>
      <c r="CP40" s="180" t="s">
        <v>204</v>
      </c>
      <c r="CQ40" s="30" t="s">
        <v>144</v>
      </c>
      <c r="CR40" s="16" t="s">
        <v>172</v>
      </c>
      <c r="CS40" s="49"/>
      <c r="CT40" s="49"/>
      <c r="CU40" s="49"/>
      <c r="CV40" s="180" t="s">
        <v>204</v>
      </c>
      <c r="CW40" s="30" t="s">
        <v>144</v>
      </c>
      <c r="CX40" s="87"/>
      <c r="DA40" s="180" t="s">
        <v>204</v>
      </c>
      <c r="DB40" s="30" t="s">
        <v>144</v>
      </c>
      <c r="DC40" s="87"/>
      <c r="DF40" s="180" t="s">
        <v>204</v>
      </c>
      <c r="DG40" s="30" t="s">
        <v>144</v>
      </c>
      <c r="DH40" s="87"/>
      <c r="DK40" s="180" t="s">
        <v>204</v>
      </c>
      <c r="DL40" s="30" t="s">
        <v>144</v>
      </c>
      <c r="DM40" s="87"/>
    </row>
    <row r="41" spans="4:117" ht="15">
      <c r="D41" s="184"/>
      <c r="E41" s="31" t="s">
        <v>191</v>
      </c>
      <c r="F41" s="64"/>
      <c r="G41" s="49"/>
      <c r="H41" s="49"/>
      <c r="I41" s="180"/>
      <c r="J41" s="31" t="s">
        <v>191</v>
      </c>
      <c r="K41" s="60"/>
      <c r="L41" s="49"/>
      <c r="M41" s="49"/>
      <c r="N41" s="180"/>
      <c r="O41" s="31" t="s">
        <v>191</v>
      </c>
      <c r="P41" s="65"/>
      <c r="Q41" s="49"/>
      <c r="R41" s="49"/>
      <c r="S41" s="180"/>
      <c r="T41" s="31" t="s">
        <v>191</v>
      </c>
      <c r="U41" s="12" t="s">
        <v>126</v>
      </c>
      <c r="V41" s="49"/>
      <c r="W41" s="49"/>
      <c r="X41" s="180"/>
      <c r="Y41" s="31" t="s">
        <v>191</v>
      </c>
      <c r="Z41" s="24" t="s">
        <v>193</v>
      </c>
      <c r="AA41" s="49"/>
      <c r="AB41" s="49"/>
      <c r="AC41" s="180"/>
      <c r="AD41" s="31" t="s">
        <v>191</v>
      </c>
      <c r="AE41" s="17" t="s">
        <v>205</v>
      </c>
      <c r="AF41" s="49"/>
      <c r="AG41" s="49"/>
      <c r="AH41" s="180"/>
      <c r="AI41" s="31" t="s">
        <v>191</v>
      </c>
      <c r="AJ41" s="17" t="s">
        <v>214</v>
      </c>
      <c r="AK41" s="49"/>
      <c r="AL41" s="49"/>
      <c r="AM41" s="180"/>
      <c r="AN41" s="31" t="s">
        <v>191</v>
      </c>
      <c r="AO41" s="65"/>
      <c r="AP41" s="49"/>
      <c r="AQ41" s="49"/>
      <c r="AR41" s="180"/>
      <c r="AS41" s="31" t="s">
        <v>191</v>
      </c>
      <c r="AT41" s="17" t="s">
        <v>163</v>
      </c>
      <c r="AU41" s="49"/>
      <c r="AV41" s="49"/>
      <c r="AW41" s="180"/>
      <c r="AX41" s="31" t="s">
        <v>191</v>
      </c>
      <c r="AY41" s="65"/>
      <c r="AZ41" s="49"/>
      <c r="BA41" s="49"/>
      <c r="BB41" s="180"/>
      <c r="BC41" s="31" t="s">
        <v>191</v>
      </c>
      <c r="BD41" s="17" t="s">
        <v>237</v>
      </c>
      <c r="BE41" s="49"/>
      <c r="BF41" s="49"/>
      <c r="BG41" s="180"/>
      <c r="BH41" s="31" t="s">
        <v>191</v>
      </c>
      <c r="BI41" s="65"/>
      <c r="BJ41" s="49"/>
      <c r="BK41" s="49"/>
      <c r="BL41" s="180"/>
      <c r="BM41" s="31" t="s">
        <v>191</v>
      </c>
      <c r="BN41" s="17" t="s">
        <v>261</v>
      </c>
      <c r="BO41" s="49"/>
      <c r="BP41" s="49"/>
      <c r="BQ41" s="180"/>
      <c r="BR41" s="31" t="s">
        <v>191</v>
      </c>
      <c r="BS41" s="98" t="s">
        <v>529</v>
      </c>
      <c r="BT41" s="49"/>
      <c r="BU41" s="49"/>
      <c r="BV41" s="180"/>
      <c r="BW41" s="31" t="s">
        <v>191</v>
      </c>
      <c r="BX41" s="17" t="s">
        <v>277</v>
      </c>
      <c r="BY41" s="49"/>
      <c r="BZ41" s="49"/>
      <c r="CA41" s="180"/>
      <c r="CB41" s="31" t="s">
        <v>191</v>
      </c>
      <c r="CC41" s="17" t="s">
        <v>268</v>
      </c>
      <c r="CD41" s="49"/>
      <c r="CE41" s="49"/>
      <c r="CF41" s="180"/>
      <c r="CG41" s="31" t="s">
        <v>191</v>
      </c>
      <c r="CH41" s="17" t="s">
        <v>278</v>
      </c>
      <c r="CI41" s="49"/>
      <c r="CJ41" s="49"/>
      <c r="CK41" s="180"/>
      <c r="CL41" s="31" t="s">
        <v>191</v>
      </c>
      <c r="CM41" s="17" t="s">
        <v>290</v>
      </c>
      <c r="CN41" s="49"/>
      <c r="CO41" s="49"/>
      <c r="CP41" s="180"/>
      <c r="CQ41" s="31" t="s">
        <v>191</v>
      </c>
      <c r="CR41" s="17" t="s">
        <v>300</v>
      </c>
      <c r="CS41" s="49"/>
      <c r="CT41" s="49"/>
      <c r="CU41" s="49"/>
      <c r="CV41" s="180"/>
      <c r="CW41" s="31" t="s">
        <v>191</v>
      </c>
      <c r="CX41" s="84"/>
      <c r="DA41" s="180"/>
      <c r="DB41" s="31" t="s">
        <v>191</v>
      </c>
      <c r="DC41" s="84"/>
      <c r="DF41" s="180"/>
      <c r="DG41" s="31" t="s">
        <v>191</v>
      </c>
      <c r="DH41" s="84"/>
      <c r="DK41" s="180"/>
      <c r="DL41" s="31" t="s">
        <v>191</v>
      </c>
      <c r="DM41" s="84"/>
    </row>
    <row r="42" spans="4:117" ht="15">
      <c r="D42" s="184"/>
      <c r="E42" s="31" t="s">
        <v>125</v>
      </c>
      <c r="F42" s="66"/>
      <c r="G42" s="50"/>
      <c r="H42" s="50"/>
      <c r="I42" s="180"/>
      <c r="J42" s="31" t="s">
        <v>125</v>
      </c>
      <c r="K42" s="17" t="s">
        <v>176</v>
      </c>
      <c r="L42" s="50"/>
      <c r="M42" s="50"/>
      <c r="N42" s="180"/>
      <c r="O42" s="31" t="s">
        <v>125</v>
      </c>
      <c r="P42" s="65"/>
      <c r="Q42" s="50"/>
      <c r="R42" s="50"/>
      <c r="S42" s="180"/>
      <c r="T42" s="31" t="s">
        <v>125</v>
      </c>
      <c r="U42" s="17" t="s">
        <v>183</v>
      </c>
      <c r="V42" s="50"/>
      <c r="W42" s="50"/>
      <c r="X42" s="180"/>
      <c r="Y42" s="31" t="s">
        <v>125</v>
      </c>
      <c r="Z42" s="17" t="s">
        <v>194</v>
      </c>
      <c r="AA42" s="50"/>
      <c r="AB42" s="50"/>
      <c r="AC42" s="180"/>
      <c r="AD42" s="31" t="s">
        <v>125</v>
      </c>
      <c r="AE42" s="17" t="s">
        <v>206</v>
      </c>
      <c r="AF42" s="50"/>
      <c r="AG42" s="50"/>
      <c r="AH42" s="180"/>
      <c r="AI42" s="31" t="s">
        <v>125</v>
      </c>
      <c r="AJ42" s="17" t="s">
        <v>215</v>
      </c>
      <c r="AK42" s="50"/>
      <c r="AL42" s="50"/>
      <c r="AM42" s="180"/>
      <c r="AN42" s="31" t="s">
        <v>125</v>
      </c>
      <c r="AO42" s="65"/>
      <c r="AP42" s="50"/>
      <c r="AQ42" s="50"/>
      <c r="AR42" s="180"/>
      <c r="AS42" s="31" t="s">
        <v>125</v>
      </c>
      <c r="AT42" s="17" t="s">
        <v>222</v>
      </c>
      <c r="AU42" s="50"/>
      <c r="AV42" s="50"/>
      <c r="AW42" s="180"/>
      <c r="AX42" s="31" t="s">
        <v>125</v>
      </c>
      <c r="AY42" s="65"/>
      <c r="AZ42" s="50"/>
      <c r="BA42" s="50"/>
      <c r="BB42" s="180"/>
      <c r="BC42" s="31" t="s">
        <v>125</v>
      </c>
      <c r="BD42" s="17" t="s">
        <v>238</v>
      </c>
      <c r="BE42" s="50"/>
      <c r="BF42" s="50"/>
      <c r="BG42" s="180"/>
      <c r="BH42" s="31" t="s">
        <v>125</v>
      </c>
      <c r="BI42" s="17" t="s">
        <v>243</v>
      </c>
      <c r="BJ42" s="50"/>
      <c r="BK42" s="50"/>
      <c r="BL42" s="180"/>
      <c r="BM42" s="31" t="s">
        <v>125</v>
      </c>
      <c r="BN42" s="17" t="s">
        <v>262</v>
      </c>
      <c r="BO42" s="50"/>
      <c r="BP42" s="50"/>
      <c r="BQ42" s="180"/>
      <c r="BR42" s="31" t="s">
        <v>125</v>
      </c>
      <c r="BS42" s="98" t="s">
        <v>530</v>
      </c>
      <c r="BT42" s="50"/>
      <c r="BU42" s="50"/>
      <c r="BV42" s="180"/>
      <c r="BW42" s="31" t="s">
        <v>125</v>
      </c>
      <c r="BX42" s="65"/>
      <c r="BY42" s="50"/>
      <c r="BZ42" s="50"/>
      <c r="CA42" s="180"/>
      <c r="CB42" s="31" t="s">
        <v>125</v>
      </c>
      <c r="CC42" s="17" t="s">
        <v>269</v>
      </c>
      <c r="CD42" s="50"/>
      <c r="CE42" s="50"/>
      <c r="CF42" s="180"/>
      <c r="CG42" s="31" t="s">
        <v>125</v>
      </c>
      <c r="CH42" s="17" t="s">
        <v>279</v>
      </c>
      <c r="CI42" s="50"/>
      <c r="CJ42" s="50"/>
      <c r="CK42" s="180"/>
      <c r="CL42" s="31" t="s">
        <v>125</v>
      </c>
      <c r="CM42" s="17" t="s">
        <v>291</v>
      </c>
      <c r="CN42" s="50"/>
      <c r="CO42" s="50"/>
      <c r="CP42" s="180"/>
      <c r="CQ42" s="31" t="s">
        <v>125</v>
      </c>
      <c r="CR42" s="17" t="s">
        <v>301</v>
      </c>
      <c r="CS42" s="50"/>
      <c r="CT42" s="50"/>
      <c r="CU42" s="50"/>
      <c r="CV42" s="180"/>
      <c r="CW42" s="31" t="s">
        <v>125</v>
      </c>
      <c r="CX42" s="84"/>
      <c r="DA42" s="180"/>
      <c r="DB42" s="31" t="s">
        <v>125</v>
      </c>
      <c r="DC42" s="84"/>
      <c r="DF42" s="180"/>
      <c r="DG42" s="31" t="s">
        <v>125</v>
      </c>
      <c r="DH42" s="84"/>
      <c r="DK42" s="180"/>
      <c r="DL42" s="31" t="s">
        <v>125</v>
      </c>
      <c r="DM42" s="84"/>
    </row>
    <row r="43" spans="4:117" ht="15">
      <c r="D43" s="184"/>
      <c r="E43" s="31" t="s">
        <v>125</v>
      </c>
      <c r="F43" s="67"/>
      <c r="G43" s="51"/>
      <c r="H43" s="51"/>
      <c r="I43" s="180"/>
      <c r="J43" s="31" t="s">
        <v>125</v>
      </c>
      <c r="K43" s="18" t="s">
        <v>177</v>
      </c>
      <c r="L43" s="51"/>
      <c r="M43" s="51"/>
      <c r="N43" s="180"/>
      <c r="O43" s="31" t="s">
        <v>125</v>
      </c>
      <c r="P43" s="67"/>
      <c r="Q43" s="51"/>
      <c r="R43" s="51"/>
      <c r="S43" s="180"/>
      <c r="T43" s="31" t="s">
        <v>125</v>
      </c>
      <c r="U43" s="19" t="s">
        <v>184</v>
      </c>
      <c r="V43" s="51"/>
      <c r="W43" s="51"/>
      <c r="X43" s="180"/>
      <c r="Y43" s="31" t="s">
        <v>125</v>
      </c>
      <c r="Z43" s="19" t="s">
        <v>195</v>
      </c>
      <c r="AA43" s="51"/>
      <c r="AB43" s="51"/>
      <c r="AC43" s="180"/>
      <c r="AD43" s="31" t="s">
        <v>125</v>
      </c>
      <c r="AE43" s="19" t="s">
        <v>207</v>
      </c>
      <c r="AF43" s="51"/>
      <c r="AG43" s="51"/>
      <c r="AH43" s="180"/>
      <c r="AI43" s="31" t="s">
        <v>125</v>
      </c>
      <c r="AJ43" s="19" t="s">
        <v>216</v>
      </c>
      <c r="AK43" s="51"/>
      <c r="AL43" s="51"/>
      <c r="AM43" s="180"/>
      <c r="AN43" s="31" t="s">
        <v>125</v>
      </c>
      <c r="AO43" s="67"/>
      <c r="AP43" s="51"/>
      <c r="AQ43" s="51"/>
      <c r="AR43" s="180"/>
      <c r="AS43" s="31" t="s">
        <v>125</v>
      </c>
      <c r="AT43" s="17" t="s">
        <v>227</v>
      </c>
      <c r="AU43" s="51"/>
      <c r="AV43" s="51"/>
      <c r="AW43" s="180"/>
      <c r="AX43" s="31" t="s">
        <v>125</v>
      </c>
      <c r="AY43" s="67"/>
      <c r="AZ43" s="51"/>
      <c r="BA43" s="51"/>
      <c r="BB43" s="180"/>
      <c r="BC43" s="31" t="s">
        <v>125</v>
      </c>
      <c r="BD43" s="17" t="s">
        <v>240</v>
      </c>
      <c r="BE43" s="51"/>
      <c r="BF43" s="51"/>
      <c r="BG43" s="180"/>
      <c r="BH43" s="31" t="s">
        <v>125</v>
      </c>
      <c r="BI43" s="17" t="s">
        <v>251</v>
      </c>
      <c r="BJ43" s="51"/>
      <c r="BK43" s="51"/>
      <c r="BL43" s="180"/>
      <c r="BM43" s="31" t="s">
        <v>125</v>
      </c>
      <c r="BN43" s="18" t="s">
        <v>266</v>
      </c>
      <c r="BO43" s="51"/>
      <c r="BP43" s="51"/>
      <c r="BQ43" s="180"/>
      <c r="BR43" s="31" t="s">
        <v>125</v>
      </c>
      <c r="BS43" s="98" t="s">
        <v>531</v>
      </c>
      <c r="BT43" s="51"/>
      <c r="BU43" s="51"/>
      <c r="BV43" s="180"/>
      <c r="BW43" s="31" t="s">
        <v>125</v>
      </c>
      <c r="BX43" s="67"/>
      <c r="BY43" s="51"/>
      <c r="BZ43" s="51"/>
      <c r="CA43" s="180"/>
      <c r="CB43" s="31" t="s">
        <v>125</v>
      </c>
      <c r="CC43" s="19" t="s">
        <v>270</v>
      </c>
      <c r="CD43" s="51"/>
      <c r="CE43" s="51"/>
      <c r="CF43" s="180"/>
      <c r="CG43" s="31" t="s">
        <v>125</v>
      </c>
      <c r="CH43" s="18" t="s">
        <v>283</v>
      </c>
      <c r="CI43" s="51"/>
      <c r="CJ43" s="51"/>
      <c r="CK43" s="180"/>
      <c r="CL43" s="31" t="s">
        <v>125</v>
      </c>
      <c r="CM43" s="19" t="s">
        <v>293</v>
      </c>
      <c r="CN43" s="51"/>
      <c r="CO43" s="51"/>
      <c r="CP43" s="180"/>
      <c r="CQ43" s="31" t="s">
        <v>125</v>
      </c>
      <c r="CR43" s="19" t="s">
        <v>302</v>
      </c>
      <c r="CS43" s="51"/>
      <c r="CT43" s="51"/>
      <c r="CU43" s="51"/>
      <c r="CV43" s="180"/>
      <c r="CW43" s="31" t="s">
        <v>125</v>
      </c>
      <c r="CX43" s="84"/>
      <c r="DA43" s="180"/>
      <c r="DB43" s="31" t="s">
        <v>125</v>
      </c>
      <c r="DC43" s="84"/>
      <c r="DF43" s="180"/>
      <c r="DG43" s="31" t="s">
        <v>125</v>
      </c>
      <c r="DH43" s="84"/>
      <c r="DK43" s="180"/>
      <c r="DL43" s="31" t="s">
        <v>125</v>
      </c>
      <c r="DM43" s="84"/>
    </row>
    <row r="44" spans="4:117" ht="15">
      <c r="D44" s="184"/>
      <c r="E44" s="31" t="s">
        <v>125</v>
      </c>
      <c r="F44" s="65"/>
      <c r="G44" s="49"/>
      <c r="H44" s="49"/>
      <c r="I44" s="180"/>
      <c r="J44" s="31" t="s">
        <v>125</v>
      </c>
      <c r="K44" s="19" t="s">
        <v>178</v>
      </c>
      <c r="L44" s="49"/>
      <c r="M44" s="49"/>
      <c r="N44" s="180"/>
      <c r="O44" s="31" t="s">
        <v>125</v>
      </c>
      <c r="P44" s="65"/>
      <c r="Q44" s="49"/>
      <c r="R44" s="49"/>
      <c r="S44" s="180"/>
      <c r="T44" s="31" t="s">
        <v>125</v>
      </c>
      <c r="U44" s="17" t="s">
        <v>185</v>
      </c>
      <c r="V44" s="49"/>
      <c r="W44" s="49"/>
      <c r="X44" s="180"/>
      <c r="Y44" s="31" t="s">
        <v>125</v>
      </c>
      <c r="Z44" s="17" t="s">
        <v>196</v>
      </c>
      <c r="AA44" s="49"/>
      <c r="AB44" s="49"/>
      <c r="AC44" s="180"/>
      <c r="AD44" s="31" t="s">
        <v>125</v>
      </c>
      <c r="AE44" s="17" t="s">
        <v>208</v>
      </c>
      <c r="AF44" s="49"/>
      <c r="AG44" s="49"/>
      <c r="AH44" s="180"/>
      <c r="AI44" s="31" t="s">
        <v>125</v>
      </c>
      <c r="AJ44" s="17" t="s">
        <v>217</v>
      </c>
      <c r="AK44" s="49"/>
      <c r="AL44" s="49"/>
      <c r="AM44" s="180"/>
      <c r="AN44" s="31" t="s">
        <v>125</v>
      </c>
      <c r="AO44" s="65"/>
      <c r="AP44" s="49"/>
      <c r="AQ44" s="49"/>
      <c r="AR44" s="180"/>
      <c r="AS44" s="31" t="s">
        <v>125</v>
      </c>
      <c r="AT44" s="17" t="s">
        <v>232</v>
      </c>
      <c r="AU44" s="49"/>
      <c r="AV44" s="49"/>
      <c r="AW44" s="180"/>
      <c r="AX44" s="31" t="s">
        <v>125</v>
      </c>
      <c r="AY44" s="65"/>
      <c r="AZ44" s="49"/>
      <c r="BA44" s="49"/>
      <c r="BB44" s="180"/>
      <c r="BC44" s="31" t="s">
        <v>125</v>
      </c>
      <c r="BD44" s="18" t="s">
        <v>242</v>
      </c>
      <c r="BE44" s="49"/>
      <c r="BF44" s="49"/>
      <c r="BG44" s="180"/>
      <c r="BH44" s="31" t="s">
        <v>125</v>
      </c>
      <c r="BI44" s="17" t="s">
        <v>254</v>
      </c>
      <c r="BJ44" s="49"/>
      <c r="BK44" s="49"/>
      <c r="BL44" s="180"/>
      <c r="BM44" s="31" t="s">
        <v>125</v>
      </c>
      <c r="BN44" s="19" t="s">
        <v>263</v>
      </c>
      <c r="BO44" s="49"/>
      <c r="BP44" s="49"/>
      <c r="BQ44" s="180"/>
      <c r="BR44" s="31" t="s">
        <v>125</v>
      </c>
      <c r="BS44" s="98" t="s">
        <v>532</v>
      </c>
      <c r="BT44" s="49"/>
      <c r="BU44" s="49"/>
      <c r="BV44" s="180"/>
      <c r="BW44" s="31" t="s">
        <v>125</v>
      </c>
      <c r="BX44" s="65"/>
      <c r="BY44" s="49"/>
      <c r="BZ44" s="49"/>
      <c r="CA44" s="180"/>
      <c r="CB44" s="31" t="s">
        <v>125</v>
      </c>
      <c r="CC44" s="17" t="s">
        <v>142</v>
      </c>
      <c r="CD44" s="49"/>
      <c r="CE44" s="49"/>
      <c r="CF44" s="180"/>
      <c r="CG44" s="31" t="s">
        <v>125</v>
      </c>
      <c r="CH44" s="19" t="s">
        <v>280</v>
      </c>
      <c r="CI44" s="49"/>
      <c r="CJ44" s="49"/>
      <c r="CK44" s="180"/>
      <c r="CL44" s="31" t="s">
        <v>125</v>
      </c>
      <c r="CM44" s="17" t="s">
        <v>294</v>
      </c>
      <c r="CN44" s="49"/>
      <c r="CO44" s="49"/>
      <c r="CP44" s="180"/>
      <c r="CQ44" s="31" t="s">
        <v>125</v>
      </c>
      <c r="CR44" s="17" t="s">
        <v>303</v>
      </c>
      <c r="CS44" s="49"/>
      <c r="CT44" s="49"/>
      <c r="CU44" s="49"/>
      <c r="CV44" s="180"/>
      <c r="CW44" s="31" t="s">
        <v>125</v>
      </c>
      <c r="CX44" s="84"/>
      <c r="DA44" s="180"/>
      <c r="DB44" s="31" t="s">
        <v>125</v>
      </c>
      <c r="DC44" s="84"/>
      <c r="DF44" s="180"/>
      <c r="DG44" s="31" t="s">
        <v>125</v>
      </c>
      <c r="DH44" s="84"/>
      <c r="DK44" s="180"/>
      <c r="DL44" s="31" t="s">
        <v>125</v>
      </c>
      <c r="DM44" s="84"/>
    </row>
    <row r="45" spans="4:117" ht="15">
      <c r="D45" s="184"/>
      <c r="E45" s="31" t="s">
        <v>125</v>
      </c>
      <c r="F45" s="65"/>
      <c r="G45" s="49"/>
      <c r="H45" s="49"/>
      <c r="I45" s="180"/>
      <c r="J45" s="31" t="s">
        <v>125</v>
      </c>
      <c r="K45" s="17" t="s">
        <v>179</v>
      </c>
      <c r="L45" s="49"/>
      <c r="M45" s="49"/>
      <c r="N45" s="180"/>
      <c r="O45" s="31" t="s">
        <v>125</v>
      </c>
      <c r="P45" s="65"/>
      <c r="Q45" s="49"/>
      <c r="R45" s="49"/>
      <c r="S45" s="180"/>
      <c r="T45" s="31" t="s">
        <v>125</v>
      </c>
      <c r="U45" s="17" t="s">
        <v>186</v>
      </c>
      <c r="V45" s="49"/>
      <c r="W45" s="49"/>
      <c r="X45" s="180"/>
      <c r="Y45" s="31" t="s">
        <v>125</v>
      </c>
      <c r="Z45" s="17" t="s">
        <v>197</v>
      </c>
      <c r="AA45" s="49"/>
      <c r="AB45" s="49"/>
      <c r="AC45" s="180"/>
      <c r="AD45" s="31" t="s">
        <v>125</v>
      </c>
      <c r="AE45" s="17" t="s">
        <v>209</v>
      </c>
      <c r="AF45" s="49"/>
      <c r="AG45" s="49"/>
      <c r="AH45" s="180"/>
      <c r="AI45" s="31" t="s">
        <v>125</v>
      </c>
      <c r="AJ45" s="17" t="s">
        <v>218</v>
      </c>
      <c r="AK45" s="49"/>
      <c r="AL45" s="49"/>
      <c r="AM45" s="180"/>
      <c r="AN45" s="31" t="s">
        <v>125</v>
      </c>
      <c r="AO45" s="65"/>
      <c r="AP45" s="49"/>
      <c r="AQ45" s="49"/>
      <c r="AR45" s="180"/>
      <c r="AS45" s="31" t="s">
        <v>125</v>
      </c>
      <c r="AT45" s="17" t="s">
        <v>230</v>
      </c>
      <c r="AU45" s="49"/>
      <c r="AV45" s="49"/>
      <c r="AW45" s="180"/>
      <c r="AX45" s="31" t="s">
        <v>125</v>
      </c>
      <c r="AY45" s="65"/>
      <c r="AZ45" s="49"/>
      <c r="BA45" s="49"/>
      <c r="BB45" s="180"/>
      <c r="BC45" s="31" t="s">
        <v>125</v>
      </c>
      <c r="BD45" s="17" t="s">
        <v>241</v>
      </c>
      <c r="BE45" s="49"/>
      <c r="BF45" s="49"/>
      <c r="BG45" s="180"/>
      <c r="BH45" s="31" t="s">
        <v>125</v>
      </c>
      <c r="BI45" s="17" t="s">
        <v>258</v>
      </c>
      <c r="BJ45" s="49"/>
      <c r="BK45" s="49"/>
      <c r="BL45" s="180"/>
      <c r="BM45" s="31" t="s">
        <v>125</v>
      </c>
      <c r="BN45" s="17" t="s">
        <v>264</v>
      </c>
      <c r="BO45" s="49"/>
      <c r="BP45" s="49"/>
      <c r="BQ45" s="180"/>
      <c r="BR45" s="31" t="s">
        <v>125</v>
      </c>
      <c r="BS45" s="98" t="s">
        <v>533</v>
      </c>
      <c r="BT45" s="49"/>
      <c r="BU45" s="49"/>
      <c r="BV45" s="180"/>
      <c r="BW45" s="31" t="s">
        <v>125</v>
      </c>
      <c r="BX45" s="65"/>
      <c r="BY45" s="49"/>
      <c r="BZ45" s="49"/>
      <c r="CA45" s="180"/>
      <c r="CB45" s="31" t="s">
        <v>125</v>
      </c>
      <c r="CC45" s="17" t="s">
        <v>271</v>
      </c>
      <c r="CD45" s="49"/>
      <c r="CE45" s="49"/>
      <c r="CF45" s="180"/>
      <c r="CG45" s="31" t="s">
        <v>125</v>
      </c>
      <c r="CH45" s="17" t="s">
        <v>281</v>
      </c>
      <c r="CI45" s="49"/>
      <c r="CJ45" s="49"/>
      <c r="CK45" s="180"/>
      <c r="CL45" s="31" t="s">
        <v>125</v>
      </c>
      <c r="CM45" s="17" t="s">
        <v>295</v>
      </c>
      <c r="CN45" s="49"/>
      <c r="CO45" s="49"/>
      <c r="CP45" s="180"/>
      <c r="CQ45" s="31" t="s">
        <v>125</v>
      </c>
      <c r="CR45" s="17" t="s">
        <v>304</v>
      </c>
      <c r="CS45" s="49"/>
      <c r="CT45" s="49"/>
      <c r="CU45" s="49"/>
      <c r="CV45" s="180"/>
      <c r="CW45" s="31" t="s">
        <v>125</v>
      </c>
      <c r="CX45" s="84"/>
      <c r="DA45" s="180"/>
      <c r="DB45" s="31" t="s">
        <v>125</v>
      </c>
      <c r="DC45" s="84"/>
      <c r="DF45" s="180"/>
      <c r="DG45" s="31" t="s">
        <v>125</v>
      </c>
      <c r="DH45" s="84"/>
      <c r="DK45" s="180"/>
      <c r="DL45" s="31" t="s">
        <v>125</v>
      </c>
      <c r="DM45" s="84"/>
    </row>
    <row r="46" spans="4:117" ht="15">
      <c r="D46" s="184"/>
      <c r="E46" s="31" t="s">
        <v>125</v>
      </c>
      <c r="F46" s="66"/>
      <c r="G46" s="50"/>
      <c r="H46" s="50"/>
      <c r="I46" s="180"/>
      <c r="J46" s="31" t="s">
        <v>125</v>
      </c>
      <c r="K46" s="17" t="s">
        <v>180</v>
      </c>
      <c r="L46" s="50"/>
      <c r="M46" s="50"/>
      <c r="N46" s="180"/>
      <c r="O46" s="31" t="s">
        <v>125</v>
      </c>
      <c r="P46" s="66"/>
      <c r="Q46" s="50"/>
      <c r="R46" s="50"/>
      <c r="S46" s="180"/>
      <c r="T46" s="31" t="s">
        <v>125</v>
      </c>
      <c r="U46" s="18" t="s">
        <v>187</v>
      </c>
      <c r="V46" s="50"/>
      <c r="W46" s="50"/>
      <c r="X46" s="180"/>
      <c r="Y46" s="31" t="s">
        <v>125</v>
      </c>
      <c r="Z46" s="18" t="s">
        <v>198</v>
      </c>
      <c r="AA46" s="50"/>
      <c r="AB46" s="50"/>
      <c r="AC46" s="180"/>
      <c r="AD46" s="31" t="s">
        <v>125</v>
      </c>
      <c r="AE46" s="18" t="s">
        <v>210</v>
      </c>
      <c r="AF46" s="50"/>
      <c r="AG46" s="50"/>
      <c r="AH46" s="180"/>
      <c r="AI46" s="31" t="s">
        <v>125</v>
      </c>
      <c r="AJ46" s="18" t="s">
        <v>219</v>
      </c>
      <c r="AK46" s="50"/>
      <c r="AL46" s="50"/>
      <c r="AM46" s="180"/>
      <c r="AN46" s="31" t="s">
        <v>125</v>
      </c>
      <c r="AO46" s="66"/>
      <c r="AP46" s="50"/>
      <c r="AQ46" s="50"/>
      <c r="AR46" s="180"/>
      <c r="AS46" s="31" t="s">
        <v>125</v>
      </c>
      <c r="AT46" s="17" t="s">
        <v>228</v>
      </c>
      <c r="AU46" s="50"/>
      <c r="AV46" s="50"/>
      <c r="AW46" s="180"/>
      <c r="AX46" s="31" t="s">
        <v>125</v>
      </c>
      <c r="AY46" s="66"/>
      <c r="AZ46" s="50"/>
      <c r="BA46" s="50"/>
      <c r="BB46" s="180"/>
      <c r="BC46" s="31" t="s">
        <v>125</v>
      </c>
      <c r="BD46" s="19" t="s">
        <v>239</v>
      </c>
      <c r="BE46" s="50"/>
      <c r="BF46" s="50"/>
      <c r="BG46" s="180"/>
      <c r="BH46" s="31" t="s">
        <v>125</v>
      </c>
      <c r="BI46" s="17" t="s">
        <v>246</v>
      </c>
      <c r="BJ46" s="50"/>
      <c r="BK46" s="50"/>
      <c r="BL46" s="180"/>
      <c r="BM46" s="31" t="s">
        <v>125</v>
      </c>
      <c r="BN46" s="17" t="s">
        <v>265</v>
      </c>
      <c r="BO46" s="50"/>
      <c r="BP46" s="50"/>
      <c r="BQ46" s="180"/>
      <c r="BR46" s="31" t="s">
        <v>125</v>
      </c>
      <c r="BS46" s="98" t="s">
        <v>534</v>
      </c>
      <c r="BT46" s="50"/>
      <c r="BU46" s="50"/>
      <c r="BV46" s="180"/>
      <c r="BW46" s="31" t="s">
        <v>125</v>
      </c>
      <c r="BX46" s="66"/>
      <c r="BY46" s="50"/>
      <c r="BZ46" s="50"/>
      <c r="CA46" s="180"/>
      <c r="CB46" s="31" t="s">
        <v>125</v>
      </c>
      <c r="CC46" s="18" t="s">
        <v>272</v>
      </c>
      <c r="CD46" s="50"/>
      <c r="CE46" s="50"/>
      <c r="CF46" s="180"/>
      <c r="CG46" s="31" t="s">
        <v>125</v>
      </c>
      <c r="CH46" s="17" t="s">
        <v>282</v>
      </c>
      <c r="CI46" s="50"/>
      <c r="CJ46" s="50"/>
      <c r="CK46" s="180"/>
      <c r="CL46" s="31" t="s">
        <v>125</v>
      </c>
      <c r="CM46" s="18" t="s">
        <v>296</v>
      </c>
      <c r="CN46" s="50"/>
      <c r="CO46" s="50"/>
      <c r="CP46" s="180"/>
      <c r="CQ46" s="31" t="s">
        <v>125</v>
      </c>
      <c r="CR46" s="18" t="s">
        <v>305</v>
      </c>
      <c r="CS46" s="50"/>
      <c r="CT46" s="50"/>
      <c r="CU46" s="50"/>
      <c r="CV46" s="180"/>
      <c r="CW46" s="31" t="s">
        <v>125</v>
      </c>
      <c r="CX46" s="84"/>
      <c r="DA46" s="180"/>
      <c r="DB46" s="31" t="s">
        <v>125</v>
      </c>
      <c r="DC46" s="84"/>
      <c r="DF46" s="180"/>
      <c r="DG46" s="31" t="s">
        <v>125</v>
      </c>
      <c r="DH46" s="84"/>
      <c r="DK46" s="180"/>
      <c r="DL46" s="31" t="s">
        <v>125</v>
      </c>
      <c r="DM46" s="84"/>
    </row>
    <row r="47" spans="4:117" ht="15">
      <c r="D47" s="184"/>
      <c r="E47" s="31" t="s">
        <v>125</v>
      </c>
      <c r="F47" s="67"/>
      <c r="G47" s="51"/>
      <c r="H47" s="51"/>
      <c r="I47" s="180"/>
      <c r="J47" s="31" t="s">
        <v>125</v>
      </c>
      <c r="K47" s="18" t="s">
        <v>181</v>
      </c>
      <c r="L47" s="51"/>
      <c r="M47" s="51"/>
      <c r="N47" s="180"/>
      <c r="O47" s="31" t="s">
        <v>125</v>
      </c>
      <c r="P47" s="67"/>
      <c r="Q47" s="51"/>
      <c r="R47" s="51"/>
      <c r="S47" s="180"/>
      <c r="T47" s="31" t="s">
        <v>125</v>
      </c>
      <c r="U47" s="19" t="s">
        <v>188</v>
      </c>
      <c r="V47" s="51"/>
      <c r="W47" s="51"/>
      <c r="X47" s="180"/>
      <c r="Y47" s="31" t="s">
        <v>125</v>
      </c>
      <c r="Z47" s="19" t="s">
        <v>199</v>
      </c>
      <c r="AA47" s="51"/>
      <c r="AB47" s="51"/>
      <c r="AC47" s="180"/>
      <c r="AD47" s="31" t="s">
        <v>125</v>
      </c>
      <c r="AE47" s="19" t="s">
        <v>211</v>
      </c>
      <c r="AF47" s="51"/>
      <c r="AG47" s="51"/>
      <c r="AH47" s="180"/>
      <c r="AI47" s="31" t="s">
        <v>125</v>
      </c>
      <c r="AJ47" s="57"/>
      <c r="AK47" s="51"/>
      <c r="AL47" s="51"/>
      <c r="AM47" s="180"/>
      <c r="AN47" s="31" t="s">
        <v>125</v>
      </c>
      <c r="AO47" s="67"/>
      <c r="AP47" s="51"/>
      <c r="AQ47" s="51"/>
      <c r="AR47" s="180"/>
      <c r="AS47" s="31" t="s">
        <v>125</v>
      </c>
      <c r="AT47" s="17" t="s">
        <v>229</v>
      </c>
      <c r="AU47" s="51"/>
      <c r="AV47" s="51"/>
      <c r="AW47" s="180"/>
      <c r="AX47" s="31" t="s">
        <v>125</v>
      </c>
      <c r="AY47" s="67"/>
      <c r="AZ47" s="51"/>
      <c r="BA47" s="51"/>
      <c r="BB47" s="180"/>
      <c r="BC47" s="31" t="s">
        <v>125</v>
      </c>
      <c r="BD47" s="67"/>
      <c r="BE47" s="51"/>
      <c r="BF47" s="51"/>
      <c r="BG47" s="180"/>
      <c r="BH47" s="31" t="s">
        <v>125</v>
      </c>
      <c r="BI47" s="19" t="s">
        <v>244</v>
      </c>
      <c r="BJ47" s="51"/>
      <c r="BK47" s="51"/>
      <c r="BL47" s="180"/>
      <c r="BM47" s="31" t="s">
        <v>125</v>
      </c>
      <c r="BN47" s="19" t="s">
        <v>267</v>
      </c>
      <c r="BO47" s="51"/>
      <c r="BP47" s="51"/>
      <c r="BQ47" s="180"/>
      <c r="BR47" s="31" t="s">
        <v>125</v>
      </c>
      <c r="BS47" s="98" t="s">
        <v>535</v>
      </c>
      <c r="BT47" s="51"/>
      <c r="BU47" s="51"/>
      <c r="BV47" s="180"/>
      <c r="BW47" s="31" t="s">
        <v>125</v>
      </c>
      <c r="BX47" s="67"/>
      <c r="BY47" s="51"/>
      <c r="BZ47" s="51"/>
      <c r="CA47" s="180"/>
      <c r="CB47" s="31" t="s">
        <v>125</v>
      </c>
      <c r="CC47" s="19" t="s">
        <v>273</v>
      </c>
      <c r="CD47" s="51"/>
      <c r="CE47" s="51"/>
      <c r="CF47" s="180"/>
      <c r="CG47" s="31" t="s">
        <v>125</v>
      </c>
      <c r="CH47" s="17" t="s">
        <v>288</v>
      </c>
      <c r="CI47" s="51"/>
      <c r="CJ47" s="51"/>
      <c r="CK47" s="180"/>
      <c r="CL47" s="31" t="s">
        <v>125</v>
      </c>
      <c r="CM47" s="19" t="s">
        <v>297</v>
      </c>
      <c r="CN47" s="51"/>
      <c r="CO47" s="51"/>
      <c r="CP47" s="180"/>
      <c r="CQ47" s="31" t="s">
        <v>125</v>
      </c>
      <c r="CR47" s="19" t="s">
        <v>306</v>
      </c>
      <c r="CS47" s="51"/>
      <c r="CT47" s="51"/>
      <c r="CU47" s="51"/>
      <c r="CV47" s="180"/>
      <c r="CW47" s="31" t="s">
        <v>125</v>
      </c>
      <c r="CX47" s="84"/>
      <c r="DA47" s="180"/>
      <c r="DB47" s="31" t="s">
        <v>125</v>
      </c>
      <c r="DC47" s="84"/>
      <c r="DF47" s="180"/>
      <c r="DG47" s="31" t="s">
        <v>125</v>
      </c>
      <c r="DH47" s="84"/>
      <c r="DK47" s="180"/>
      <c r="DL47" s="31" t="s">
        <v>125</v>
      </c>
      <c r="DM47" s="84"/>
    </row>
    <row r="48" spans="4:117" ht="15">
      <c r="D48" s="184"/>
      <c r="E48" s="31" t="s">
        <v>125</v>
      </c>
      <c r="F48" s="65"/>
      <c r="G48" s="49"/>
      <c r="H48" s="49"/>
      <c r="I48" s="180"/>
      <c r="J48" s="31" t="s">
        <v>125</v>
      </c>
      <c r="K48" s="19" t="s">
        <v>182</v>
      </c>
      <c r="L48" s="49"/>
      <c r="M48" s="49"/>
      <c r="N48" s="180"/>
      <c r="O48" s="31" t="s">
        <v>125</v>
      </c>
      <c r="P48" s="65"/>
      <c r="Q48" s="49"/>
      <c r="R48" s="49"/>
      <c r="S48" s="180"/>
      <c r="T48" s="31" t="s">
        <v>125</v>
      </c>
      <c r="U48" s="17" t="s">
        <v>189</v>
      </c>
      <c r="V48" s="49"/>
      <c r="W48" s="49"/>
      <c r="X48" s="180"/>
      <c r="Y48" s="31" t="s">
        <v>125</v>
      </c>
      <c r="Z48" s="17" t="s">
        <v>200</v>
      </c>
      <c r="AA48" s="49"/>
      <c r="AB48" s="49"/>
      <c r="AC48" s="180"/>
      <c r="AD48" s="31" t="s">
        <v>125</v>
      </c>
      <c r="AE48" s="17" t="s">
        <v>212</v>
      </c>
      <c r="AF48" s="49"/>
      <c r="AG48" s="49"/>
      <c r="AH48" s="180"/>
      <c r="AI48" s="31" t="s">
        <v>125</v>
      </c>
      <c r="AJ48" s="58"/>
      <c r="AK48" s="49"/>
      <c r="AL48" s="49"/>
      <c r="AM48" s="180"/>
      <c r="AN48" s="31" t="s">
        <v>125</v>
      </c>
      <c r="AO48" s="65"/>
      <c r="AP48" s="49"/>
      <c r="AQ48" s="49"/>
      <c r="AR48" s="180"/>
      <c r="AS48" s="31" t="s">
        <v>125</v>
      </c>
      <c r="AT48" s="17" t="s">
        <v>233</v>
      </c>
      <c r="AU48" s="49"/>
      <c r="AV48" s="49"/>
      <c r="AW48" s="180"/>
      <c r="AX48" s="31" t="s">
        <v>125</v>
      </c>
      <c r="AY48" s="65"/>
      <c r="AZ48" s="49"/>
      <c r="BA48" s="49"/>
      <c r="BB48" s="180"/>
      <c r="BC48" s="31" t="s">
        <v>125</v>
      </c>
      <c r="BD48" s="65"/>
      <c r="BE48" s="49"/>
      <c r="BF48" s="49"/>
      <c r="BG48" s="180"/>
      <c r="BH48" s="31" t="s">
        <v>125</v>
      </c>
      <c r="BI48" s="17" t="s">
        <v>252</v>
      </c>
      <c r="BJ48" s="49"/>
      <c r="BK48" s="49"/>
      <c r="BL48" s="180"/>
      <c r="BM48" s="31" t="s">
        <v>125</v>
      </c>
      <c r="BN48" s="65"/>
      <c r="BO48" s="49"/>
      <c r="BP48" s="49"/>
      <c r="BQ48" s="180"/>
      <c r="BR48" s="31" t="s">
        <v>125</v>
      </c>
      <c r="BS48" s="65"/>
      <c r="BT48" s="49"/>
      <c r="BU48" s="49"/>
      <c r="BV48" s="180"/>
      <c r="BW48" s="31" t="s">
        <v>125</v>
      </c>
      <c r="BX48" s="65"/>
      <c r="BY48" s="49"/>
      <c r="BZ48" s="49"/>
      <c r="CA48" s="180"/>
      <c r="CB48" s="31" t="s">
        <v>125</v>
      </c>
      <c r="CC48" s="17" t="s">
        <v>274</v>
      </c>
      <c r="CD48" s="49"/>
      <c r="CE48" s="49"/>
      <c r="CF48" s="180"/>
      <c r="CG48" s="31" t="s">
        <v>125</v>
      </c>
      <c r="CH48" s="19" t="s">
        <v>284</v>
      </c>
      <c r="CI48" s="49"/>
      <c r="CJ48" s="49"/>
      <c r="CK48" s="180"/>
      <c r="CL48" s="31" t="s">
        <v>125</v>
      </c>
      <c r="CM48" s="17" t="s">
        <v>298</v>
      </c>
      <c r="CN48" s="49"/>
      <c r="CO48" s="49"/>
      <c r="CP48" s="180"/>
      <c r="CQ48" s="31" t="s">
        <v>125</v>
      </c>
      <c r="CR48" s="17" t="s">
        <v>307</v>
      </c>
      <c r="CS48" s="49"/>
      <c r="CT48" s="49"/>
      <c r="CU48" s="49"/>
      <c r="CV48" s="180"/>
      <c r="CW48" s="31" t="s">
        <v>125</v>
      </c>
      <c r="CX48" s="84"/>
      <c r="DA48" s="180"/>
      <c r="DB48" s="31" t="s">
        <v>125</v>
      </c>
      <c r="DC48" s="84"/>
      <c r="DF48" s="180"/>
      <c r="DG48" s="31" t="s">
        <v>125</v>
      </c>
      <c r="DH48" s="84"/>
      <c r="DK48" s="180"/>
      <c r="DL48" s="31" t="s">
        <v>125</v>
      </c>
      <c r="DM48" s="84"/>
    </row>
    <row r="49" spans="4:117" ht="15">
      <c r="D49" s="184"/>
      <c r="E49" s="31" t="s">
        <v>125</v>
      </c>
      <c r="F49" s="65"/>
      <c r="G49" s="49"/>
      <c r="H49" s="49"/>
      <c r="I49" s="180"/>
      <c r="J49" s="31" t="s">
        <v>125</v>
      </c>
      <c r="K49" s="67"/>
      <c r="L49" s="49"/>
      <c r="M49" s="49"/>
      <c r="N49" s="180"/>
      <c r="O49" s="31" t="s">
        <v>125</v>
      </c>
      <c r="P49" s="65"/>
      <c r="Q49" s="49"/>
      <c r="R49" s="49"/>
      <c r="S49" s="180"/>
      <c r="T49" s="31" t="s">
        <v>125</v>
      </c>
      <c r="U49" s="17" t="s">
        <v>190</v>
      </c>
      <c r="V49" s="49"/>
      <c r="W49" s="49"/>
      <c r="X49" s="180"/>
      <c r="Y49" s="31" t="s">
        <v>125</v>
      </c>
      <c r="Z49" s="17" t="s">
        <v>201</v>
      </c>
      <c r="AA49" s="49"/>
      <c r="AB49" s="49"/>
      <c r="AC49" s="180"/>
      <c r="AD49" s="31" t="s">
        <v>125</v>
      </c>
      <c r="AE49" s="17" t="s">
        <v>213</v>
      </c>
      <c r="AF49" s="49"/>
      <c r="AG49" s="49"/>
      <c r="AH49" s="180"/>
      <c r="AI49" s="31" t="s">
        <v>125</v>
      </c>
      <c r="AJ49" s="58"/>
      <c r="AK49" s="49"/>
      <c r="AL49" s="49"/>
      <c r="AM49" s="180"/>
      <c r="AN49" s="31" t="s">
        <v>125</v>
      </c>
      <c r="AO49" s="65"/>
      <c r="AP49" s="49"/>
      <c r="AQ49" s="49"/>
      <c r="AR49" s="180"/>
      <c r="AS49" s="31" t="s">
        <v>125</v>
      </c>
      <c r="AT49" s="19" t="s">
        <v>224</v>
      </c>
      <c r="AU49" s="49"/>
      <c r="AV49" s="49"/>
      <c r="AW49" s="180"/>
      <c r="AX49" s="31" t="s">
        <v>125</v>
      </c>
      <c r="AY49" s="65"/>
      <c r="AZ49" s="49"/>
      <c r="BA49" s="49"/>
      <c r="BB49" s="180"/>
      <c r="BC49" s="31" t="s">
        <v>125</v>
      </c>
      <c r="BD49" s="65"/>
      <c r="BE49" s="49"/>
      <c r="BF49" s="49"/>
      <c r="BG49" s="180"/>
      <c r="BH49" s="31" t="s">
        <v>125</v>
      </c>
      <c r="BI49" s="19" t="s">
        <v>248</v>
      </c>
      <c r="BJ49" s="49"/>
      <c r="BK49" s="49"/>
      <c r="BL49" s="180"/>
      <c r="BM49" s="31" t="s">
        <v>125</v>
      </c>
      <c r="BN49" s="65"/>
      <c r="BO49" s="49"/>
      <c r="BP49" s="49"/>
      <c r="BQ49" s="180"/>
      <c r="BR49" s="31" t="s">
        <v>125</v>
      </c>
      <c r="BS49" s="65"/>
      <c r="BT49" s="49"/>
      <c r="BU49" s="49"/>
      <c r="BV49" s="180"/>
      <c r="BW49" s="31" t="s">
        <v>125</v>
      </c>
      <c r="BX49" s="65"/>
      <c r="BY49" s="49"/>
      <c r="BZ49" s="49"/>
      <c r="CA49" s="180"/>
      <c r="CB49" s="31" t="s">
        <v>125</v>
      </c>
      <c r="CC49" s="17" t="s">
        <v>275</v>
      </c>
      <c r="CD49" s="49"/>
      <c r="CE49" s="49"/>
      <c r="CF49" s="180"/>
      <c r="CG49" s="31" t="s">
        <v>125</v>
      </c>
      <c r="CH49" s="17" t="s">
        <v>285</v>
      </c>
      <c r="CI49" s="49"/>
      <c r="CJ49" s="49"/>
      <c r="CK49" s="180"/>
      <c r="CL49" s="31" t="s">
        <v>125</v>
      </c>
      <c r="CM49" s="17" t="s">
        <v>299</v>
      </c>
      <c r="CN49" s="49"/>
      <c r="CO49" s="49"/>
      <c r="CP49" s="180"/>
      <c r="CQ49" s="31" t="s">
        <v>125</v>
      </c>
      <c r="CR49" s="17" t="s">
        <v>308</v>
      </c>
      <c r="CS49" s="49"/>
      <c r="CT49" s="49"/>
      <c r="CU49" s="49"/>
      <c r="CV49" s="180"/>
      <c r="CW49" s="31" t="s">
        <v>125</v>
      </c>
      <c r="CX49" s="84"/>
      <c r="DA49" s="180"/>
      <c r="DB49" s="31" t="s">
        <v>125</v>
      </c>
      <c r="DC49" s="84"/>
      <c r="DF49" s="180"/>
      <c r="DG49" s="31" t="s">
        <v>125</v>
      </c>
      <c r="DH49" s="84"/>
      <c r="DK49" s="180"/>
      <c r="DL49" s="31" t="s">
        <v>125</v>
      </c>
      <c r="DM49" s="84"/>
    </row>
    <row r="50" spans="4:117" ht="15">
      <c r="D50" s="184"/>
      <c r="E50" s="31" t="s">
        <v>125</v>
      </c>
      <c r="F50" s="65"/>
      <c r="G50" s="49"/>
      <c r="H50" s="49"/>
      <c r="I50" s="180"/>
      <c r="J50" s="31" t="s">
        <v>125</v>
      </c>
      <c r="K50" s="67"/>
      <c r="L50" s="49"/>
      <c r="M50" s="49"/>
      <c r="N50" s="180"/>
      <c r="O50" s="31" t="s">
        <v>125</v>
      </c>
      <c r="P50" s="65"/>
      <c r="Q50" s="49"/>
      <c r="R50" s="49"/>
      <c r="S50" s="180"/>
      <c r="T50" s="31" t="s">
        <v>125</v>
      </c>
      <c r="U50" s="65"/>
      <c r="V50" s="49"/>
      <c r="W50" s="49"/>
      <c r="X50" s="180"/>
      <c r="Y50" s="31" t="s">
        <v>125</v>
      </c>
      <c r="Z50" s="17" t="s">
        <v>202</v>
      </c>
      <c r="AA50" s="49"/>
      <c r="AB50" s="49"/>
      <c r="AC50" s="180"/>
      <c r="AD50" s="31" t="s">
        <v>125</v>
      </c>
      <c r="AE50" s="65"/>
      <c r="AF50" s="49"/>
      <c r="AG50" s="49"/>
      <c r="AH50" s="180"/>
      <c r="AI50" s="31" t="s">
        <v>125</v>
      </c>
      <c r="AJ50" s="58"/>
      <c r="AK50" s="49"/>
      <c r="AL50" s="49"/>
      <c r="AM50" s="180"/>
      <c r="AN50" s="31" t="s">
        <v>125</v>
      </c>
      <c r="AO50" s="65"/>
      <c r="AP50" s="49"/>
      <c r="AQ50" s="49"/>
      <c r="AR50" s="180"/>
      <c r="AS50" s="31" t="s">
        <v>125</v>
      </c>
      <c r="AT50" s="17" t="s">
        <v>234</v>
      </c>
      <c r="AU50" s="49"/>
      <c r="AV50" s="49"/>
      <c r="AW50" s="180"/>
      <c r="AX50" s="31" t="s">
        <v>125</v>
      </c>
      <c r="AY50" s="65"/>
      <c r="AZ50" s="49"/>
      <c r="BA50" s="49"/>
      <c r="BB50" s="180"/>
      <c r="BC50" s="31" t="s">
        <v>125</v>
      </c>
      <c r="BD50" s="65"/>
      <c r="BE50" s="49"/>
      <c r="BF50" s="49"/>
      <c r="BG50" s="180"/>
      <c r="BH50" s="31" t="s">
        <v>125</v>
      </c>
      <c r="BI50" s="17" t="s">
        <v>250</v>
      </c>
      <c r="BJ50" s="49"/>
      <c r="BK50" s="49"/>
      <c r="BL50" s="180"/>
      <c r="BM50" s="31" t="s">
        <v>125</v>
      </c>
      <c r="BN50" s="65"/>
      <c r="BO50" s="49"/>
      <c r="BP50" s="49"/>
      <c r="BQ50" s="180"/>
      <c r="BR50" s="31" t="s">
        <v>125</v>
      </c>
      <c r="BS50" s="65"/>
      <c r="BT50" s="49"/>
      <c r="BU50" s="49"/>
      <c r="BV50" s="180"/>
      <c r="BW50" s="31" t="s">
        <v>125</v>
      </c>
      <c r="BX50" s="65"/>
      <c r="BY50" s="49"/>
      <c r="BZ50" s="49"/>
      <c r="CA50" s="180"/>
      <c r="CB50" s="31" t="s">
        <v>125</v>
      </c>
      <c r="CC50" s="17" t="s">
        <v>276</v>
      </c>
      <c r="CD50" s="49"/>
      <c r="CE50" s="49"/>
      <c r="CF50" s="180"/>
      <c r="CG50" s="31" t="s">
        <v>125</v>
      </c>
      <c r="CH50" s="17" t="s">
        <v>289</v>
      </c>
      <c r="CI50" s="49"/>
      <c r="CJ50" s="49"/>
      <c r="CK50" s="180"/>
      <c r="CL50" s="31" t="s">
        <v>125</v>
      </c>
      <c r="CM50" s="65"/>
      <c r="CN50" s="49"/>
      <c r="CO50" s="49"/>
      <c r="CP50" s="180"/>
      <c r="CQ50" s="31" t="s">
        <v>125</v>
      </c>
      <c r="CR50" s="17" t="s">
        <v>309</v>
      </c>
      <c r="CS50" s="49"/>
      <c r="CT50" s="49"/>
      <c r="CU50" s="49"/>
      <c r="CV50" s="180"/>
      <c r="CW50" s="31" t="s">
        <v>125</v>
      </c>
      <c r="CX50" s="84"/>
      <c r="DA50" s="180"/>
      <c r="DB50" s="31" t="s">
        <v>125</v>
      </c>
      <c r="DC50" s="84"/>
      <c r="DF50" s="180"/>
      <c r="DG50" s="31" t="s">
        <v>125</v>
      </c>
      <c r="DH50" s="84"/>
      <c r="DK50" s="180"/>
      <c r="DL50" s="31" t="s">
        <v>125</v>
      </c>
      <c r="DM50" s="84"/>
    </row>
    <row r="51" spans="4:117" ht="15">
      <c r="D51" s="184"/>
      <c r="E51" s="31" t="s">
        <v>125</v>
      </c>
      <c r="F51" s="65"/>
      <c r="G51" s="49"/>
      <c r="H51" s="49"/>
      <c r="I51" s="180"/>
      <c r="J51" s="31" t="s">
        <v>125</v>
      </c>
      <c r="K51" s="67"/>
      <c r="L51" s="49"/>
      <c r="M51" s="49"/>
      <c r="N51" s="180"/>
      <c r="O51" s="31" t="s">
        <v>125</v>
      </c>
      <c r="P51" s="65"/>
      <c r="Q51" s="49"/>
      <c r="R51" s="49"/>
      <c r="S51" s="180"/>
      <c r="T51" s="31" t="s">
        <v>125</v>
      </c>
      <c r="U51" s="65"/>
      <c r="V51" s="49"/>
      <c r="W51" s="49"/>
      <c r="X51" s="180"/>
      <c r="Y51" s="31" t="s">
        <v>125</v>
      </c>
      <c r="Z51" s="17" t="s">
        <v>203</v>
      </c>
      <c r="AA51" s="49"/>
      <c r="AB51" s="49"/>
      <c r="AC51" s="180"/>
      <c r="AD51" s="31" t="s">
        <v>125</v>
      </c>
      <c r="AE51" s="65"/>
      <c r="AF51" s="49"/>
      <c r="AG51" s="49"/>
      <c r="AH51" s="180"/>
      <c r="AI51" s="31" t="s">
        <v>125</v>
      </c>
      <c r="AJ51" s="58"/>
      <c r="AK51" s="49"/>
      <c r="AL51" s="49"/>
      <c r="AM51" s="180"/>
      <c r="AN51" s="31" t="s">
        <v>125</v>
      </c>
      <c r="AO51" s="65"/>
      <c r="AP51" s="49"/>
      <c r="AQ51" s="49"/>
      <c r="AR51" s="180"/>
      <c r="AS51" s="31" t="s">
        <v>125</v>
      </c>
      <c r="AT51" s="17" t="s">
        <v>231</v>
      </c>
      <c r="AU51" s="49"/>
      <c r="AV51" s="49"/>
      <c r="AW51" s="180"/>
      <c r="AX51" s="31" t="s">
        <v>125</v>
      </c>
      <c r="AY51" s="65"/>
      <c r="AZ51" s="49"/>
      <c r="BA51" s="49"/>
      <c r="BB51" s="180"/>
      <c r="BC51" s="31" t="s">
        <v>125</v>
      </c>
      <c r="BD51" s="65"/>
      <c r="BE51" s="49"/>
      <c r="BF51" s="49"/>
      <c r="BG51" s="180"/>
      <c r="BH51" s="31" t="s">
        <v>125</v>
      </c>
      <c r="BI51" s="18" t="s">
        <v>247</v>
      </c>
      <c r="BJ51" s="49"/>
      <c r="BK51" s="49"/>
      <c r="BL51" s="180"/>
      <c r="BM51" s="31" t="s">
        <v>125</v>
      </c>
      <c r="BN51" s="65"/>
      <c r="BO51" s="49"/>
      <c r="BP51" s="49"/>
      <c r="BQ51" s="180"/>
      <c r="BR51" s="31" t="s">
        <v>125</v>
      </c>
      <c r="BS51" s="65"/>
      <c r="BT51" s="49"/>
      <c r="BU51" s="49"/>
      <c r="BV51" s="180"/>
      <c r="BW51" s="31" t="s">
        <v>125</v>
      </c>
      <c r="BX51" s="65"/>
      <c r="BY51" s="49"/>
      <c r="BZ51" s="49"/>
      <c r="CA51" s="180"/>
      <c r="CB51" s="31" t="s">
        <v>125</v>
      </c>
      <c r="CC51" s="65"/>
      <c r="CD51" s="49"/>
      <c r="CE51" s="49"/>
      <c r="CF51" s="180"/>
      <c r="CG51" s="31" t="s">
        <v>125</v>
      </c>
      <c r="CH51" s="17" t="s">
        <v>287</v>
      </c>
      <c r="CI51" s="49"/>
      <c r="CJ51" s="49"/>
      <c r="CK51" s="180"/>
      <c r="CL51" s="31" t="s">
        <v>125</v>
      </c>
      <c r="CM51" s="65"/>
      <c r="CN51" s="49"/>
      <c r="CO51" s="49"/>
      <c r="CP51" s="180"/>
      <c r="CQ51" s="31" t="s">
        <v>125</v>
      </c>
      <c r="CR51" s="17" t="s">
        <v>310</v>
      </c>
      <c r="CS51" s="49"/>
      <c r="CT51" s="49"/>
      <c r="CU51" s="49"/>
      <c r="CV51" s="180"/>
      <c r="CW51" s="31" t="s">
        <v>125</v>
      </c>
      <c r="CX51" s="84"/>
      <c r="DA51" s="180"/>
      <c r="DB51" s="31" t="s">
        <v>125</v>
      </c>
      <c r="DC51" s="84"/>
      <c r="DF51" s="180"/>
      <c r="DG51" s="31" t="s">
        <v>125</v>
      </c>
      <c r="DH51" s="84"/>
      <c r="DK51" s="180"/>
      <c r="DL51" s="31" t="s">
        <v>125</v>
      </c>
      <c r="DM51" s="84"/>
    </row>
    <row r="52" spans="4:117" ht="15">
      <c r="D52" s="184"/>
      <c r="E52" s="31" t="s">
        <v>125</v>
      </c>
      <c r="F52" s="65"/>
      <c r="G52" s="49"/>
      <c r="H52" s="49"/>
      <c r="I52" s="180"/>
      <c r="J52" s="31" t="s">
        <v>125</v>
      </c>
      <c r="K52" s="67"/>
      <c r="L52" s="49"/>
      <c r="M52" s="49"/>
      <c r="N52" s="180"/>
      <c r="O52" s="31" t="s">
        <v>125</v>
      </c>
      <c r="P52" s="65"/>
      <c r="Q52" s="49"/>
      <c r="R52" s="49"/>
      <c r="S52" s="180"/>
      <c r="T52" s="31" t="s">
        <v>125</v>
      </c>
      <c r="U52" s="65"/>
      <c r="V52" s="49"/>
      <c r="W52" s="49"/>
      <c r="X52" s="180"/>
      <c r="Y52" s="31" t="s">
        <v>125</v>
      </c>
      <c r="Z52" s="65"/>
      <c r="AA52" s="49"/>
      <c r="AB52" s="49"/>
      <c r="AC52" s="180"/>
      <c r="AD52" s="31" t="s">
        <v>125</v>
      </c>
      <c r="AE52" s="65"/>
      <c r="AF52" s="49"/>
      <c r="AG52" s="49"/>
      <c r="AH52" s="180"/>
      <c r="AI52" s="31" t="s">
        <v>125</v>
      </c>
      <c r="AJ52" s="58"/>
      <c r="AK52" s="49"/>
      <c r="AL52" s="49"/>
      <c r="AM52" s="180"/>
      <c r="AN52" s="31" t="s">
        <v>125</v>
      </c>
      <c r="AO52" s="65"/>
      <c r="AP52" s="49"/>
      <c r="AQ52" s="49"/>
      <c r="AR52" s="180"/>
      <c r="AS52" s="31" t="s">
        <v>125</v>
      </c>
      <c r="AT52" s="18" t="s">
        <v>223</v>
      </c>
      <c r="AU52" s="49"/>
      <c r="AV52" s="49"/>
      <c r="AW52" s="180"/>
      <c r="AX52" s="31" t="s">
        <v>125</v>
      </c>
      <c r="AY52" s="65"/>
      <c r="AZ52" s="49"/>
      <c r="BA52" s="49"/>
      <c r="BB52" s="180"/>
      <c r="BC52" s="31" t="s">
        <v>125</v>
      </c>
      <c r="BD52" s="65"/>
      <c r="BE52" s="49"/>
      <c r="BF52" s="49"/>
      <c r="BG52" s="180"/>
      <c r="BH52" s="31" t="s">
        <v>125</v>
      </c>
      <c r="BI52" s="17" t="s">
        <v>256</v>
      </c>
      <c r="BJ52" s="49"/>
      <c r="BK52" s="49"/>
      <c r="BL52" s="180"/>
      <c r="BM52" s="31" t="s">
        <v>125</v>
      </c>
      <c r="BN52" s="65"/>
      <c r="BO52" s="49"/>
      <c r="BP52" s="49"/>
      <c r="BQ52" s="180"/>
      <c r="BR52" s="31" t="s">
        <v>125</v>
      </c>
      <c r="BS52" s="65"/>
      <c r="BT52" s="49"/>
      <c r="BU52" s="49"/>
      <c r="BV52" s="180"/>
      <c r="BW52" s="31" t="s">
        <v>125</v>
      </c>
      <c r="BX52" s="65"/>
      <c r="BY52" s="49"/>
      <c r="BZ52" s="49"/>
      <c r="CA52" s="180"/>
      <c r="CB52" s="31" t="s">
        <v>125</v>
      </c>
      <c r="CC52" s="65"/>
      <c r="CD52" s="49"/>
      <c r="CE52" s="49"/>
      <c r="CF52" s="180"/>
      <c r="CG52" s="31" t="s">
        <v>125</v>
      </c>
      <c r="CH52" s="17" t="s">
        <v>286</v>
      </c>
      <c r="CI52" s="49"/>
      <c r="CJ52" s="49"/>
      <c r="CK52" s="180"/>
      <c r="CL52" s="31" t="s">
        <v>125</v>
      </c>
      <c r="CM52" s="65"/>
      <c r="CN52" s="49"/>
      <c r="CO52" s="49"/>
      <c r="CP52" s="180"/>
      <c r="CQ52" s="31" t="s">
        <v>125</v>
      </c>
      <c r="CR52" s="17" t="s">
        <v>311</v>
      </c>
      <c r="CS52" s="49"/>
      <c r="CT52" s="49"/>
      <c r="CU52" s="49"/>
      <c r="CV52" s="180"/>
      <c r="CW52" s="31" t="s">
        <v>125</v>
      </c>
      <c r="CX52" s="84"/>
      <c r="DA52" s="180"/>
      <c r="DB52" s="31" t="s">
        <v>125</v>
      </c>
      <c r="DC52" s="84"/>
      <c r="DF52" s="180"/>
      <c r="DG52" s="31" t="s">
        <v>125</v>
      </c>
      <c r="DH52" s="84"/>
      <c r="DK52" s="180"/>
      <c r="DL52" s="31" t="s">
        <v>125</v>
      </c>
      <c r="DM52" s="84"/>
    </row>
    <row r="53" spans="4:117" ht="15">
      <c r="D53" s="184"/>
      <c r="E53" s="31" t="s">
        <v>125</v>
      </c>
      <c r="F53" s="65"/>
      <c r="G53" s="49"/>
      <c r="H53" s="49"/>
      <c r="I53" s="180"/>
      <c r="J53" s="31" t="s">
        <v>125</v>
      </c>
      <c r="K53" s="67"/>
      <c r="L53" s="49"/>
      <c r="M53" s="49"/>
      <c r="N53" s="180"/>
      <c r="O53" s="31" t="s">
        <v>125</v>
      </c>
      <c r="P53" s="65"/>
      <c r="Q53" s="49"/>
      <c r="R53" s="49"/>
      <c r="S53" s="180"/>
      <c r="T53" s="31" t="s">
        <v>125</v>
      </c>
      <c r="U53" s="65"/>
      <c r="V53" s="49"/>
      <c r="W53" s="49"/>
      <c r="X53" s="180"/>
      <c r="Y53" s="31" t="s">
        <v>125</v>
      </c>
      <c r="Z53" s="65"/>
      <c r="AA53" s="49"/>
      <c r="AB53" s="49"/>
      <c r="AC53" s="180"/>
      <c r="AD53" s="31" t="s">
        <v>125</v>
      </c>
      <c r="AE53" s="65"/>
      <c r="AF53" s="49"/>
      <c r="AG53" s="49"/>
      <c r="AH53" s="180"/>
      <c r="AI53" s="31" t="s">
        <v>125</v>
      </c>
      <c r="AJ53" s="58"/>
      <c r="AK53" s="49"/>
      <c r="AL53" s="49"/>
      <c r="AM53" s="180"/>
      <c r="AN53" s="31" t="s">
        <v>125</v>
      </c>
      <c r="AO53" s="65"/>
      <c r="AP53" s="49"/>
      <c r="AQ53" s="49"/>
      <c r="AR53" s="180"/>
      <c r="AS53" s="31" t="s">
        <v>125</v>
      </c>
      <c r="AT53" s="17" t="s">
        <v>226</v>
      </c>
      <c r="AU53" s="49"/>
      <c r="AV53" s="49"/>
      <c r="AW53" s="180"/>
      <c r="AX53" s="31" t="s">
        <v>125</v>
      </c>
      <c r="AY53" s="65"/>
      <c r="AZ53" s="49"/>
      <c r="BA53" s="49"/>
      <c r="BB53" s="180"/>
      <c r="BC53" s="31" t="s">
        <v>125</v>
      </c>
      <c r="BD53" s="65"/>
      <c r="BE53" s="49"/>
      <c r="BF53" s="49"/>
      <c r="BG53" s="180"/>
      <c r="BH53" s="31" t="s">
        <v>125</v>
      </c>
      <c r="BI53" s="17" t="s">
        <v>249</v>
      </c>
      <c r="BJ53" s="49"/>
      <c r="BK53" s="49"/>
      <c r="BL53" s="180"/>
      <c r="BM53" s="31" t="s">
        <v>125</v>
      </c>
      <c r="BN53" s="65"/>
      <c r="BO53" s="49"/>
      <c r="BP53" s="49"/>
      <c r="BQ53" s="180"/>
      <c r="BR53" s="31" t="s">
        <v>125</v>
      </c>
      <c r="BS53" s="65"/>
      <c r="BT53" s="49"/>
      <c r="BU53" s="49"/>
      <c r="BV53" s="180"/>
      <c r="BW53" s="31" t="s">
        <v>125</v>
      </c>
      <c r="BX53" s="65"/>
      <c r="BY53" s="49"/>
      <c r="BZ53" s="49"/>
      <c r="CA53" s="180"/>
      <c r="CB53" s="31" t="s">
        <v>125</v>
      </c>
      <c r="CC53" s="65"/>
      <c r="CD53" s="49"/>
      <c r="CE53" s="49"/>
      <c r="CF53" s="180"/>
      <c r="CG53" s="31" t="s">
        <v>125</v>
      </c>
      <c r="CH53" s="65"/>
      <c r="CI53" s="49"/>
      <c r="CJ53" s="49"/>
      <c r="CK53" s="180"/>
      <c r="CL53" s="31" t="s">
        <v>125</v>
      </c>
      <c r="CM53" s="65"/>
      <c r="CN53" s="49"/>
      <c r="CO53" s="49"/>
      <c r="CP53" s="180"/>
      <c r="CQ53" s="31" t="s">
        <v>125</v>
      </c>
      <c r="CR53" s="65"/>
      <c r="CS53" s="49"/>
      <c r="CT53" s="49"/>
      <c r="CU53" s="49"/>
      <c r="CV53" s="180"/>
      <c r="CW53" s="31" t="s">
        <v>125</v>
      </c>
      <c r="CX53" s="84"/>
      <c r="DA53" s="180"/>
      <c r="DB53" s="31" t="s">
        <v>125</v>
      </c>
      <c r="DC53" s="84"/>
      <c r="DF53" s="180"/>
      <c r="DG53" s="31" t="s">
        <v>125</v>
      </c>
      <c r="DH53" s="84"/>
      <c r="DK53" s="180"/>
      <c r="DL53" s="31" t="s">
        <v>125</v>
      </c>
      <c r="DM53" s="84"/>
    </row>
    <row r="54" spans="4:117" ht="15">
      <c r="D54" s="184"/>
      <c r="E54" s="31" t="s">
        <v>125</v>
      </c>
      <c r="F54" s="65"/>
      <c r="G54" s="49"/>
      <c r="H54" s="49"/>
      <c r="I54" s="180"/>
      <c r="J54" s="31" t="s">
        <v>125</v>
      </c>
      <c r="K54" s="67"/>
      <c r="L54" s="49"/>
      <c r="M54" s="49"/>
      <c r="N54" s="180"/>
      <c r="O54" s="31" t="s">
        <v>125</v>
      </c>
      <c r="P54" s="65"/>
      <c r="Q54" s="49"/>
      <c r="R54" s="49"/>
      <c r="S54" s="180"/>
      <c r="T54" s="31" t="s">
        <v>125</v>
      </c>
      <c r="U54" s="65"/>
      <c r="V54" s="49"/>
      <c r="W54" s="49"/>
      <c r="X54" s="180"/>
      <c r="Y54" s="31" t="s">
        <v>125</v>
      </c>
      <c r="Z54" s="65"/>
      <c r="AA54" s="49"/>
      <c r="AB54" s="49"/>
      <c r="AC54" s="180"/>
      <c r="AD54" s="31" t="s">
        <v>125</v>
      </c>
      <c r="AE54" s="65"/>
      <c r="AF54" s="49"/>
      <c r="AG54" s="49"/>
      <c r="AH54" s="180"/>
      <c r="AI54" s="31" t="s">
        <v>125</v>
      </c>
      <c r="AJ54" s="58"/>
      <c r="AK54" s="49"/>
      <c r="AL54" s="49"/>
      <c r="AM54" s="180"/>
      <c r="AN54" s="31" t="s">
        <v>125</v>
      </c>
      <c r="AO54" s="65"/>
      <c r="AP54" s="49"/>
      <c r="AQ54" s="49"/>
      <c r="AR54" s="180"/>
      <c r="AS54" s="31" t="s">
        <v>125</v>
      </c>
      <c r="AT54" s="17" t="s">
        <v>235</v>
      </c>
      <c r="AU54" s="49"/>
      <c r="AV54" s="49"/>
      <c r="AW54" s="180"/>
      <c r="AX54" s="31" t="s">
        <v>125</v>
      </c>
      <c r="AY54" s="65"/>
      <c r="AZ54" s="49"/>
      <c r="BA54" s="49"/>
      <c r="BB54" s="180"/>
      <c r="BC54" s="31" t="s">
        <v>125</v>
      </c>
      <c r="BD54" s="65"/>
      <c r="BE54" s="49"/>
      <c r="BF54" s="49"/>
      <c r="BG54" s="180"/>
      <c r="BH54" s="31" t="s">
        <v>125</v>
      </c>
      <c r="BI54" s="17" t="s">
        <v>245</v>
      </c>
      <c r="BJ54" s="49"/>
      <c r="BK54" s="49"/>
      <c r="BL54" s="180"/>
      <c r="BM54" s="31" t="s">
        <v>125</v>
      </c>
      <c r="BN54" s="65"/>
      <c r="BO54" s="49"/>
      <c r="BP54" s="49"/>
      <c r="BQ54" s="180"/>
      <c r="BR54" s="31" t="s">
        <v>125</v>
      </c>
      <c r="BS54" s="65"/>
      <c r="BT54" s="49"/>
      <c r="BU54" s="49"/>
      <c r="BV54" s="180"/>
      <c r="BW54" s="31" t="s">
        <v>125</v>
      </c>
      <c r="BX54" s="65"/>
      <c r="BY54" s="49"/>
      <c r="BZ54" s="49"/>
      <c r="CA54" s="180"/>
      <c r="CB54" s="31" t="s">
        <v>125</v>
      </c>
      <c r="CC54" s="65"/>
      <c r="CD54" s="49"/>
      <c r="CE54" s="49"/>
      <c r="CF54" s="180"/>
      <c r="CG54" s="31" t="s">
        <v>125</v>
      </c>
      <c r="CH54" s="65"/>
      <c r="CI54" s="49"/>
      <c r="CJ54" s="49"/>
      <c r="CK54" s="180"/>
      <c r="CL54" s="31" t="s">
        <v>125</v>
      </c>
      <c r="CM54" s="65"/>
      <c r="CN54" s="49"/>
      <c r="CO54" s="49"/>
      <c r="CP54" s="180"/>
      <c r="CQ54" s="31" t="s">
        <v>125</v>
      </c>
      <c r="CR54" s="65"/>
      <c r="CS54" s="49"/>
      <c r="CT54" s="49"/>
      <c r="CU54" s="49"/>
      <c r="CV54" s="180"/>
      <c r="CW54" s="31" t="s">
        <v>125</v>
      </c>
      <c r="CX54" s="84"/>
      <c r="DA54" s="180"/>
      <c r="DB54" s="31" t="s">
        <v>125</v>
      </c>
      <c r="DC54" s="84"/>
      <c r="DF54" s="180"/>
      <c r="DG54" s="31" t="s">
        <v>125</v>
      </c>
      <c r="DH54" s="84"/>
      <c r="DK54" s="180"/>
      <c r="DL54" s="31" t="s">
        <v>125</v>
      </c>
      <c r="DM54" s="84"/>
    </row>
    <row r="55" spans="4:117" ht="15">
      <c r="D55" s="184"/>
      <c r="E55" s="31" t="s">
        <v>125</v>
      </c>
      <c r="F55" s="65"/>
      <c r="G55" s="49"/>
      <c r="H55" s="49"/>
      <c r="I55" s="180"/>
      <c r="J55" s="31" t="s">
        <v>125</v>
      </c>
      <c r="K55" s="67"/>
      <c r="L55" s="49"/>
      <c r="M55" s="49"/>
      <c r="N55" s="180"/>
      <c r="O55" s="31" t="s">
        <v>125</v>
      </c>
      <c r="P55" s="65"/>
      <c r="Q55" s="49"/>
      <c r="R55" s="49"/>
      <c r="S55" s="180"/>
      <c r="T55" s="31" t="s">
        <v>125</v>
      </c>
      <c r="U55" s="65"/>
      <c r="V55" s="49"/>
      <c r="W55" s="49"/>
      <c r="X55" s="180"/>
      <c r="Y55" s="31" t="s">
        <v>125</v>
      </c>
      <c r="Z55" s="65"/>
      <c r="AA55" s="49"/>
      <c r="AB55" s="49"/>
      <c r="AC55" s="180"/>
      <c r="AD55" s="31" t="s">
        <v>125</v>
      </c>
      <c r="AE55" s="65"/>
      <c r="AF55" s="49"/>
      <c r="AG55" s="49"/>
      <c r="AH55" s="180"/>
      <c r="AI55" s="31" t="s">
        <v>125</v>
      </c>
      <c r="AJ55" s="58"/>
      <c r="AK55" s="49"/>
      <c r="AL55" s="49"/>
      <c r="AM55" s="180"/>
      <c r="AN55" s="31" t="s">
        <v>125</v>
      </c>
      <c r="AO55" s="65"/>
      <c r="AP55" s="49"/>
      <c r="AQ55" s="49"/>
      <c r="AR55" s="180"/>
      <c r="AS55" s="31" t="s">
        <v>125</v>
      </c>
      <c r="AT55" s="17" t="s">
        <v>225</v>
      </c>
      <c r="AU55" s="49"/>
      <c r="AV55" s="49"/>
      <c r="AW55" s="180"/>
      <c r="AX55" s="31" t="s">
        <v>125</v>
      </c>
      <c r="AY55" s="65"/>
      <c r="AZ55" s="49"/>
      <c r="BA55" s="49"/>
      <c r="BB55" s="180"/>
      <c r="BC55" s="31" t="s">
        <v>125</v>
      </c>
      <c r="BD55" s="65"/>
      <c r="BE55" s="49"/>
      <c r="BF55" s="49"/>
      <c r="BG55" s="180"/>
      <c r="BH55" s="31" t="s">
        <v>125</v>
      </c>
      <c r="BI55" s="17" t="s">
        <v>259</v>
      </c>
      <c r="BJ55" s="49"/>
      <c r="BK55" s="49"/>
      <c r="BL55" s="180"/>
      <c r="BM55" s="31" t="s">
        <v>125</v>
      </c>
      <c r="BN55" s="65"/>
      <c r="BO55" s="49"/>
      <c r="BP55" s="49"/>
      <c r="BQ55" s="180"/>
      <c r="BR55" s="31" t="s">
        <v>125</v>
      </c>
      <c r="BS55" s="65"/>
      <c r="BT55" s="49"/>
      <c r="BU55" s="49"/>
      <c r="BV55" s="180"/>
      <c r="BW55" s="31" t="s">
        <v>125</v>
      </c>
      <c r="BX55" s="65"/>
      <c r="BY55" s="49"/>
      <c r="BZ55" s="49"/>
      <c r="CA55" s="180"/>
      <c r="CB55" s="31" t="s">
        <v>125</v>
      </c>
      <c r="CC55" s="65"/>
      <c r="CD55" s="49"/>
      <c r="CE55" s="49"/>
      <c r="CF55" s="180"/>
      <c r="CG55" s="31" t="s">
        <v>125</v>
      </c>
      <c r="CH55" s="65"/>
      <c r="CI55" s="49"/>
      <c r="CJ55" s="49"/>
      <c r="CK55" s="180"/>
      <c r="CL55" s="31" t="s">
        <v>125</v>
      </c>
      <c r="CM55" s="65"/>
      <c r="CN55" s="49"/>
      <c r="CO55" s="49"/>
      <c r="CP55" s="180"/>
      <c r="CQ55" s="31" t="s">
        <v>125</v>
      </c>
      <c r="CR55" s="65"/>
      <c r="CS55" s="49"/>
      <c r="CT55" s="49"/>
      <c r="CU55" s="49"/>
      <c r="CV55" s="180"/>
      <c r="CW55" s="31" t="s">
        <v>125</v>
      </c>
      <c r="CX55" s="84"/>
      <c r="DA55" s="180"/>
      <c r="DB55" s="31" t="s">
        <v>125</v>
      </c>
      <c r="DC55" s="84"/>
      <c r="DF55" s="180"/>
      <c r="DG55" s="31" t="s">
        <v>125</v>
      </c>
      <c r="DH55" s="84"/>
      <c r="DK55" s="180"/>
      <c r="DL55" s="31" t="s">
        <v>125</v>
      </c>
      <c r="DM55" s="84"/>
    </row>
    <row r="56" spans="4:117" ht="15">
      <c r="D56" s="184"/>
      <c r="E56" s="31" t="s">
        <v>125</v>
      </c>
      <c r="F56" s="65"/>
      <c r="G56" s="49"/>
      <c r="H56" s="49"/>
      <c r="I56" s="180"/>
      <c r="J56" s="31" t="s">
        <v>125</v>
      </c>
      <c r="K56" s="67"/>
      <c r="L56" s="49"/>
      <c r="M56" s="49"/>
      <c r="N56" s="180"/>
      <c r="O56" s="31" t="s">
        <v>125</v>
      </c>
      <c r="P56" s="65"/>
      <c r="Q56" s="49"/>
      <c r="R56" s="49"/>
      <c r="S56" s="180"/>
      <c r="T56" s="31" t="s">
        <v>125</v>
      </c>
      <c r="U56" s="65"/>
      <c r="V56" s="49"/>
      <c r="W56" s="49"/>
      <c r="X56" s="180"/>
      <c r="Y56" s="31" t="s">
        <v>125</v>
      </c>
      <c r="Z56" s="65"/>
      <c r="AA56" s="49"/>
      <c r="AB56" s="49"/>
      <c r="AC56" s="180"/>
      <c r="AD56" s="31" t="s">
        <v>125</v>
      </c>
      <c r="AE56" s="65"/>
      <c r="AF56" s="49"/>
      <c r="AG56" s="49"/>
      <c r="AH56" s="180"/>
      <c r="AI56" s="31" t="s">
        <v>125</v>
      </c>
      <c r="AJ56" s="58"/>
      <c r="AK56" s="49"/>
      <c r="AL56" s="49"/>
      <c r="AM56" s="180"/>
      <c r="AN56" s="31" t="s">
        <v>125</v>
      </c>
      <c r="AO56" s="65"/>
      <c r="AP56" s="49"/>
      <c r="AQ56" s="49"/>
      <c r="AR56" s="180"/>
      <c r="AS56" s="31" t="s">
        <v>125</v>
      </c>
      <c r="AT56" s="65"/>
      <c r="AU56" s="49"/>
      <c r="AV56" s="49"/>
      <c r="AW56" s="180"/>
      <c r="AX56" s="31" t="s">
        <v>125</v>
      </c>
      <c r="AY56" s="65"/>
      <c r="AZ56" s="49"/>
      <c r="BA56" s="49"/>
      <c r="BB56" s="180"/>
      <c r="BC56" s="31" t="s">
        <v>125</v>
      </c>
      <c r="BD56" s="65"/>
      <c r="BE56" s="49"/>
      <c r="BF56" s="49"/>
      <c r="BG56" s="180"/>
      <c r="BH56" s="31" t="s">
        <v>125</v>
      </c>
      <c r="BI56" s="17" t="s">
        <v>253</v>
      </c>
      <c r="BJ56" s="49"/>
      <c r="BK56" s="49"/>
      <c r="BL56" s="180"/>
      <c r="BM56" s="31" t="s">
        <v>125</v>
      </c>
      <c r="BN56" s="65"/>
      <c r="BO56" s="49"/>
      <c r="BP56" s="49"/>
      <c r="BQ56" s="180"/>
      <c r="BR56" s="31" t="s">
        <v>125</v>
      </c>
      <c r="BS56" s="65"/>
      <c r="BT56" s="49"/>
      <c r="BU56" s="49"/>
      <c r="BV56" s="180"/>
      <c r="BW56" s="31" t="s">
        <v>125</v>
      </c>
      <c r="BX56" s="65"/>
      <c r="BY56" s="49"/>
      <c r="BZ56" s="49"/>
      <c r="CA56" s="180"/>
      <c r="CB56" s="31" t="s">
        <v>125</v>
      </c>
      <c r="CC56" s="65"/>
      <c r="CD56" s="49"/>
      <c r="CE56" s="49"/>
      <c r="CF56" s="180"/>
      <c r="CG56" s="31" t="s">
        <v>125</v>
      </c>
      <c r="CH56" s="65"/>
      <c r="CI56" s="49"/>
      <c r="CJ56" s="49"/>
      <c r="CK56" s="180"/>
      <c r="CL56" s="31" t="s">
        <v>125</v>
      </c>
      <c r="CM56" s="65"/>
      <c r="CN56" s="49"/>
      <c r="CO56" s="49"/>
      <c r="CP56" s="180"/>
      <c r="CQ56" s="31" t="s">
        <v>125</v>
      </c>
      <c r="CR56" s="65"/>
      <c r="CS56" s="49"/>
      <c r="CT56" s="49"/>
      <c r="CU56" s="49"/>
      <c r="CV56" s="180"/>
      <c r="CW56" s="31" t="s">
        <v>125</v>
      </c>
      <c r="CX56" s="84"/>
      <c r="DA56" s="180"/>
      <c r="DB56" s="31" t="s">
        <v>125</v>
      </c>
      <c r="DC56" s="84"/>
      <c r="DF56" s="180"/>
      <c r="DG56" s="31" t="s">
        <v>125</v>
      </c>
      <c r="DH56" s="84"/>
      <c r="DK56" s="180"/>
      <c r="DL56" s="31" t="s">
        <v>125</v>
      </c>
      <c r="DM56" s="84"/>
    </row>
    <row r="57" spans="4:117" ht="15">
      <c r="D57" s="184"/>
      <c r="E57" s="31" t="s">
        <v>125</v>
      </c>
      <c r="F57" s="65"/>
      <c r="G57" s="49"/>
      <c r="H57" s="49"/>
      <c r="I57" s="180"/>
      <c r="J57" s="31" t="s">
        <v>125</v>
      </c>
      <c r="K57" s="67"/>
      <c r="L57" s="49"/>
      <c r="M57" s="49"/>
      <c r="N57" s="180"/>
      <c r="O57" s="31" t="s">
        <v>125</v>
      </c>
      <c r="P57" s="65"/>
      <c r="Q57" s="49"/>
      <c r="R57" s="49"/>
      <c r="S57" s="180"/>
      <c r="T57" s="31" t="s">
        <v>125</v>
      </c>
      <c r="U57" s="65"/>
      <c r="V57" s="49"/>
      <c r="W57" s="49"/>
      <c r="X57" s="180"/>
      <c r="Y57" s="31" t="s">
        <v>125</v>
      </c>
      <c r="Z57" s="65"/>
      <c r="AA57" s="49"/>
      <c r="AB57" s="49"/>
      <c r="AC57" s="180"/>
      <c r="AD57" s="31" t="s">
        <v>125</v>
      </c>
      <c r="AE57" s="65"/>
      <c r="AF57" s="49"/>
      <c r="AG57" s="49"/>
      <c r="AH57" s="180"/>
      <c r="AI57" s="31" t="s">
        <v>125</v>
      </c>
      <c r="AJ57" s="58"/>
      <c r="AK57" s="49"/>
      <c r="AL57" s="49"/>
      <c r="AM57" s="180"/>
      <c r="AN57" s="31" t="s">
        <v>125</v>
      </c>
      <c r="AO57" s="65"/>
      <c r="AP57" s="49"/>
      <c r="AQ57" s="49"/>
      <c r="AR57" s="180"/>
      <c r="AS57" s="31" t="s">
        <v>125</v>
      </c>
      <c r="AT57" s="65"/>
      <c r="AU57" s="49"/>
      <c r="AV57" s="49"/>
      <c r="AW57" s="180"/>
      <c r="AX57" s="31" t="s">
        <v>125</v>
      </c>
      <c r="AY57" s="65"/>
      <c r="AZ57" s="49"/>
      <c r="BA57" s="49"/>
      <c r="BB57" s="180"/>
      <c r="BC57" s="31" t="s">
        <v>125</v>
      </c>
      <c r="BD57" s="65"/>
      <c r="BE57" s="49"/>
      <c r="BF57" s="49"/>
      <c r="BG57" s="180"/>
      <c r="BH57" s="31" t="s">
        <v>125</v>
      </c>
      <c r="BI57" s="17" t="s">
        <v>255</v>
      </c>
      <c r="BJ57" s="49"/>
      <c r="BK57" s="49"/>
      <c r="BL57" s="180"/>
      <c r="BM57" s="31" t="s">
        <v>125</v>
      </c>
      <c r="BN57" s="65"/>
      <c r="BO57" s="49"/>
      <c r="BP57" s="49"/>
      <c r="BQ57" s="180"/>
      <c r="BR57" s="31" t="s">
        <v>125</v>
      </c>
      <c r="BS57" s="65"/>
      <c r="BT57" s="49"/>
      <c r="BU57" s="49"/>
      <c r="BV57" s="180"/>
      <c r="BW57" s="31" t="s">
        <v>125</v>
      </c>
      <c r="BX57" s="65"/>
      <c r="BY57" s="49"/>
      <c r="BZ57" s="49"/>
      <c r="CA57" s="180"/>
      <c r="CB57" s="31" t="s">
        <v>125</v>
      </c>
      <c r="CC57" s="65"/>
      <c r="CD57" s="49"/>
      <c r="CE57" s="49"/>
      <c r="CF57" s="180"/>
      <c r="CG57" s="31" t="s">
        <v>125</v>
      </c>
      <c r="CH57" s="65"/>
      <c r="CI57" s="49"/>
      <c r="CJ57" s="49"/>
      <c r="CK57" s="180"/>
      <c r="CL57" s="31" t="s">
        <v>125</v>
      </c>
      <c r="CM57" s="65"/>
      <c r="CN57" s="49"/>
      <c r="CO57" s="49"/>
      <c r="CP57" s="180"/>
      <c r="CQ57" s="31" t="s">
        <v>125</v>
      </c>
      <c r="CR57" s="65"/>
      <c r="CS57" s="49"/>
      <c r="CT57" s="49"/>
      <c r="CU57" s="49"/>
      <c r="CV57" s="180"/>
      <c r="CW57" s="31" t="s">
        <v>125</v>
      </c>
      <c r="CX57" s="84"/>
      <c r="DA57" s="180"/>
      <c r="DB57" s="31" t="s">
        <v>125</v>
      </c>
      <c r="DC57" s="84"/>
      <c r="DF57" s="180"/>
      <c r="DG57" s="31" t="s">
        <v>125</v>
      </c>
      <c r="DH57" s="84"/>
      <c r="DK57" s="180"/>
      <c r="DL57" s="31" t="s">
        <v>125</v>
      </c>
      <c r="DM57" s="84"/>
    </row>
    <row r="58" spans="4:117" ht="15">
      <c r="D58" s="184"/>
      <c r="E58" s="33" t="s">
        <v>125</v>
      </c>
      <c r="F58" s="68"/>
      <c r="G58" s="49"/>
      <c r="H58" s="49"/>
      <c r="I58" s="180"/>
      <c r="J58" s="33" t="s">
        <v>125</v>
      </c>
      <c r="K58" s="69"/>
      <c r="L58" s="49"/>
      <c r="M58" s="49"/>
      <c r="N58" s="180"/>
      <c r="O58" s="33" t="s">
        <v>125</v>
      </c>
      <c r="P58" s="68"/>
      <c r="Q58" s="49"/>
      <c r="R58" s="49"/>
      <c r="S58" s="180"/>
      <c r="T58" s="33" t="s">
        <v>125</v>
      </c>
      <c r="U58" s="68"/>
      <c r="V58" s="49"/>
      <c r="W58" s="49"/>
      <c r="X58" s="180"/>
      <c r="Y58" s="33" t="s">
        <v>125</v>
      </c>
      <c r="Z58" s="68"/>
      <c r="AA58" s="49"/>
      <c r="AB58" s="49"/>
      <c r="AC58" s="180"/>
      <c r="AD58" s="33" t="s">
        <v>125</v>
      </c>
      <c r="AE58" s="68"/>
      <c r="AF58" s="49"/>
      <c r="AG58" s="49"/>
      <c r="AH58" s="180"/>
      <c r="AI58" s="33" t="s">
        <v>125</v>
      </c>
      <c r="AJ58" s="59"/>
      <c r="AK58" s="49"/>
      <c r="AL58" s="49"/>
      <c r="AM58" s="180"/>
      <c r="AN58" s="33" t="s">
        <v>125</v>
      </c>
      <c r="AO58" s="68"/>
      <c r="AP58" s="49"/>
      <c r="AQ58" s="49"/>
      <c r="AR58" s="180"/>
      <c r="AS58" s="33" t="s">
        <v>125</v>
      </c>
      <c r="AT58" s="68"/>
      <c r="AU58" s="49"/>
      <c r="AV58" s="49"/>
      <c r="AW58" s="180"/>
      <c r="AX58" s="33" t="s">
        <v>125</v>
      </c>
      <c r="AY58" s="68"/>
      <c r="AZ58" s="49"/>
      <c r="BA58" s="49"/>
      <c r="BB58" s="180"/>
      <c r="BC58" s="33" t="s">
        <v>125</v>
      </c>
      <c r="BD58" s="68"/>
      <c r="BE58" s="49"/>
      <c r="BF58" s="49"/>
      <c r="BG58" s="180"/>
      <c r="BH58" s="33" t="s">
        <v>125</v>
      </c>
      <c r="BI58" s="20" t="s">
        <v>257</v>
      </c>
      <c r="BJ58" s="49"/>
      <c r="BK58" s="49"/>
      <c r="BL58" s="180"/>
      <c r="BM58" s="33" t="s">
        <v>125</v>
      </c>
      <c r="BN58" s="68"/>
      <c r="BO58" s="49"/>
      <c r="BP58" s="49"/>
      <c r="BQ58" s="180"/>
      <c r="BR58" s="33" t="s">
        <v>125</v>
      </c>
      <c r="BS58" s="68"/>
      <c r="BT58" s="49"/>
      <c r="BU58" s="49"/>
      <c r="BV58" s="180"/>
      <c r="BW58" s="33" t="s">
        <v>125</v>
      </c>
      <c r="BX58" s="68"/>
      <c r="BY58" s="49"/>
      <c r="BZ58" s="49"/>
      <c r="CA58" s="180"/>
      <c r="CB58" s="33" t="s">
        <v>125</v>
      </c>
      <c r="CC58" s="68"/>
      <c r="CD58" s="49"/>
      <c r="CE58" s="49"/>
      <c r="CF58" s="180"/>
      <c r="CG58" s="33" t="s">
        <v>125</v>
      </c>
      <c r="CH58" s="68"/>
      <c r="CI58" s="49"/>
      <c r="CJ58" s="49"/>
      <c r="CK58" s="180"/>
      <c r="CL58" s="33" t="s">
        <v>125</v>
      </c>
      <c r="CM58" s="68"/>
      <c r="CN58" s="49"/>
      <c r="CO58" s="49"/>
      <c r="CP58" s="180"/>
      <c r="CQ58" s="33" t="s">
        <v>125</v>
      </c>
      <c r="CR58" s="68"/>
      <c r="CS58" s="49"/>
      <c r="CT58" s="49"/>
      <c r="CU58" s="49"/>
      <c r="CV58" s="180"/>
      <c r="CW58" s="33" t="s">
        <v>125</v>
      </c>
      <c r="CX58" s="88"/>
      <c r="DA58" s="180"/>
      <c r="DB58" s="33" t="s">
        <v>125</v>
      </c>
      <c r="DC58" s="88"/>
      <c r="DF58" s="180"/>
      <c r="DG58" s="33" t="s">
        <v>125</v>
      </c>
      <c r="DH58" s="88"/>
      <c r="DK58" s="180"/>
      <c r="DL58" s="33" t="s">
        <v>125</v>
      </c>
      <c r="DM58" s="88"/>
    </row>
    <row r="59" spans="4:117" ht="15">
      <c r="D59" s="22"/>
      <c r="E59" s="21"/>
      <c r="F59" s="34"/>
      <c r="G59" s="49"/>
      <c r="H59" s="49"/>
      <c r="I59" s="22"/>
      <c r="J59" s="21"/>
      <c r="K59" s="41"/>
      <c r="L59" s="49"/>
      <c r="M59" s="49"/>
      <c r="N59" s="22"/>
      <c r="O59" s="21"/>
      <c r="P59" s="28"/>
      <c r="Q59" s="49"/>
      <c r="R59" s="49"/>
      <c r="S59" s="22"/>
      <c r="T59" s="21"/>
      <c r="U59" s="28"/>
      <c r="V59" s="49"/>
      <c r="W59" s="49"/>
      <c r="X59" s="22"/>
      <c r="Y59" s="21"/>
      <c r="Z59" s="28"/>
      <c r="AA59" s="49"/>
      <c r="AB59" s="49"/>
      <c r="AC59" s="22"/>
      <c r="AD59" s="21"/>
      <c r="AE59" s="28"/>
      <c r="AF59" s="49"/>
      <c r="AG59" s="49"/>
      <c r="AH59" s="22"/>
      <c r="AI59" s="21"/>
      <c r="AJ59" s="28"/>
      <c r="AK59" s="49"/>
      <c r="AL59" s="49"/>
      <c r="AM59" s="22"/>
      <c r="AN59" s="21"/>
      <c r="AO59" s="28"/>
      <c r="AP59" s="49"/>
      <c r="AQ59" s="49"/>
      <c r="AR59" s="22"/>
      <c r="AS59" s="21"/>
      <c r="AT59" s="28"/>
      <c r="AU59" s="49"/>
      <c r="AV59" s="49"/>
      <c r="AW59" s="22"/>
      <c r="AX59" s="21"/>
      <c r="AY59" s="28"/>
      <c r="AZ59" s="49"/>
      <c r="BA59" s="49"/>
      <c r="BB59" s="22"/>
      <c r="BC59" s="21"/>
      <c r="BD59" s="28"/>
      <c r="BE59" s="49"/>
      <c r="BF59" s="49"/>
      <c r="BG59" s="22"/>
      <c r="BH59" s="21"/>
      <c r="BI59" s="28"/>
      <c r="BJ59" s="49"/>
      <c r="BK59" s="49"/>
      <c r="BL59" s="22"/>
      <c r="BM59" s="21"/>
      <c r="BN59" s="28"/>
      <c r="BO59" s="49"/>
      <c r="BP59" s="49"/>
      <c r="BQ59" s="22"/>
      <c r="BR59" s="21"/>
      <c r="BS59" s="28"/>
      <c r="BT59" s="49"/>
      <c r="BU59" s="49"/>
      <c r="BV59" s="22"/>
      <c r="BW59" s="21"/>
      <c r="BX59" s="28"/>
      <c r="BY59" s="49"/>
      <c r="BZ59" s="49"/>
      <c r="CA59" s="22"/>
      <c r="CB59" s="21"/>
      <c r="CC59" s="28"/>
      <c r="CD59" s="49"/>
      <c r="CE59" s="49"/>
      <c r="CF59" s="22"/>
      <c r="CG59" s="21"/>
      <c r="CH59" s="28"/>
      <c r="CI59" s="49"/>
      <c r="CJ59" s="49"/>
      <c r="CK59" s="22"/>
      <c r="CL59" s="21"/>
      <c r="CM59" s="28"/>
      <c r="CN59" s="49"/>
      <c r="CO59" s="49"/>
      <c r="CP59" s="22"/>
      <c r="CQ59" s="21"/>
      <c r="CR59" s="28"/>
      <c r="CS59" s="49"/>
      <c r="CT59" s="49"/>
      <c r="CU59" s="49"/>
      <c r="CV59" s="74"/>
      <c r="CW59" s="21"/>
      <c r="CX59" s="29"/>
      <c r="DA59" s="74"/>
      <c r="DB59" s="21"/>
      <c r="DC59" s="29"/>
      <c r="DF59" s="74"/>
      <c r="DG59" s="21"/>
      <c r="DH59" s="29"/>
      <c r="DK59" s="74"/>
      <c r="DL59" s="21"/>
      <c r="DM59" s="29"/>
    </row>
    <row r="60" spans="4:117" ht="15" customHeight="1">
      <c r="D60" s="181" t="s">
        <v>334</v>
      </c>
      <c r="E60" s="30" t="s">
        <v>144</v>
      </c>
      <c r="F60" s="70"/>
      <c r="I60" s="181" t="s">
        <v>334</v>
      </c>
      <c r="J60" s="30" t="s">
        <v>144</v>
      </c>
      <c r="K60" s="70"/>
      <c r="N60" s="181" t="s">
        <v>334</v>
      </c>
      <c r="O60" s="30" t="s">
        <v>144</v>
      </c>
      <c r="P60" s="70"/>
      <c r="S60" s="181" t="s">
        <v>334</v>
      </c>
      <c r="T60" s="30" t="s">
        <v>144</v>
      </c>
      <c r="U60" s="70"/>
      <c r="X60" s="181" t="s">
        <v>334</v>
      </c>
      <c r="Y60" s="30" t="s">
        <v>144</v>
      </c>
      <c r="Z60" s="10" t="s">
        <v>369</v>
      </c>
      <c r="AC60" s="181" t="s">
        <v>334</v>
      </c>
      <c r="AD60" s="30" t="s">
        <v>144</v>
      </c>
      <c r="AE60" s="70"/>
      <c r="AH60" s="181" t="s">
        <v>334</v>
      </c>
      <c r="AI60" s="30" t="s">
        <v>144</v>
      </c>
      <c r="AJ60" s="70"/>
      <c r="AM60" s="181" t="s">
        <v>334</v>
      </c>
      <c r="AN60" s="30" t="s">
        <v>144</v>
      </c>
      <c r="AO60" s="70"/>
      <c r="AR60" s="181" t="s">
        <v>334</v>
      </c>
      <c r="AS60" s="30" t="s">
        <v>144</v>
      </c>
      <c r="AT60" s="70"/>
      <c r="AW60" s="181" t="s">
        <v>334</v>
      </c>
      <c r="AX60" s="30" t="s">
        <v>144</v>
      </c>
      <c r="AY60" s="70"/>
      <c r="BB60" s="181" t="s">
        <v>334</v>
      </c>
      <c r="BC60" s="30" t="s">
        <v>144</v>
      </c>
      <c r="BD60" s="10" t="s">
        <v>358</v>
      </c>
      <c r="BG60" s="181" t="s">
        <v>334</v>
      </c>
      <c r="BH60" s="30" t="s">
        <v>144</v>
      </c>
      <c r="BI60" s="70"/>
      <c r="BL60" s="181" t="s">
        <v>334</v>
      </c>
      <c r="BM60" s="30" t="s">
        <v>144</v>
      </c>
      <c r="BN60" s="70"/>
      <c r="BQ60" s="181" t="s">
        <v>334</v>
      </c>
      <c r="BR60" s="30" t="s">
        <v>144</v>
      </c>
      <c r="BS60" s="70"/>
      <c r="BV60" s="181" t="s">
        <v>334</v>
      </c>
      <c r="BW60" s="30" t="s">
        <v>144</v>
      </c>
      <c r="BX60" s="70"/>
      <c r="CA60" s="181" t="s">
        <v>334</v>
      </c>
      <c r="CB60" s="30" t="s">
        <v>144</v>
      </c>
      <c r="CC60" s="70"/>
      <c r="CF60" s="181" t="s">
        <v>334</v>
      </c>
      <c r="CG60" s="30" t="s">
        <v>144</v>
      </c>
      <c r="CH60" s="70"/>
      <c r="CK60" s="181" t="s">
        <v>334</v>
      </c>
      <c r="CL60" s="30" t="s">
        <v>144</v>
      </c>
      <c r="CM60" s="10" t="s">
        <v>335</v>
      </c>
      <c r="CP60" s="181" t="s">
        <v>334</v>
      </c>
      <c r="CQ60" s="30" t="s">
        <v>144</v>
      </c>
      <c r="CR60" s="70"/>
      <c r="CV60" s="181" t="s">
        <v>334</v>
      </c>
      <c r="CW60" s="30" t="s">
        <v>144</v>
      </c>
      <c r="CX60" s="87"/>
      <c r="DA60" s="181" t="s">
        <v>334</v>
      </c>
      <c r="DB60" s="30" t="s">
        <v>144</v>
      </c>
      <c r="DC60" s="87"/>
      <c r="DF60" s="181" t="s">
        <v>334</v>
      </c>
      <c r="DG60" s="30" t="s">
        <v>144</v>
      </c>
      <c r="DH60" s="87"/>
      <c r="DK60" s="181" t="s">
        <v>334</v>
      </c>
      <c r="DL60" s="30" t="s">
        <v>144</v>
      </c>
      <c r="DM60" s="87"/>
    </row>
    <row r="61" spans="4:117" ht="15">
      <c r="D61" s="180"/>
      <c r="E61" s="31" t="s">
        <v>191</v>
      </c>
      <c r="F61" s="60"/>
      <c r="I61" s="180"/>
      <c r="J61" s="31" t="s">
        <v>191</v>
      </c>
      <c r="K61" s="60"/>
      <c r="N61" s="180"/>
      <c r="O61" s="31" t="s">
        <v>191</v>
      </c>
      <c r="P61" s="60"/>
      <c r="S61" s="180"/>
      <c r="T61" s="31" t="s">
        <v>191</v>
      </c>
      <c r="U61" s="60"/>
      <c r="X61" s="180"/>
      <c r="Y61" s="31" t="s">
        <v>191</v>
      </c>
      <c r="Z61" s="60"/>
      <c r="AC61" s="180"/>
      <c r="AD61" s="31" t="s">
        <v>191</v>
      </c>
      <c r="AE61" s="60"/>
      <c r="AH61" s="180"/>
      <c r="AI61" s="31" t="s">
        <v>191</v>
      </c>
      <c r="AJ61" s="60"/>
      <c r="AM61" s="180"/>
      <c r="AN61" s="31" t="s">
        <v>191</v>
      </c>
      <c r="AO61" s="60"/>
      <c r="AR61" s="180"/>
      <c r="AS61" s="31" t="s">
        <v>191</v>
      </c>
      <c r="AT61" s="60"/>
      <c r="AW61" s="180"/>
      <c r="AX61" s="31" t="s">
        <v>191</v>
      </c>
      <c r="AY61" s="60"/>
      <c r="BB61" s="180"/>
      <c r="BC61" s="31" t="s">
        <v>191</v>
      </c>
      <c r="BD61" s="60"/>
      <c r="BG61" s="180"/>
      <c r="BH61" s="31" t="s">
        <v>191</v>
      </c>
      <c r="BI61" s="60"/>
      <c r="BL61" s="180"/>
      <c r="BM61" s="31" t="s">
        <v>191</v>
      </c>
      <c r="BN61" s="60"/>
      <c r="BQ61" s="180"/>
      <c r="BR61" s="31" t="s">
        <v>191</v>
      </c>
      <c r="BS61" s="60"/>
      <c r="BV61" s="180"/>
      <c r="BW61" s="31" t="s">
        <v>191</v>
      </c>
      <c r="BX61" s="60"/>
      <c r="CA61" s="180"/>
      <c r="CB61" s="31" t="s">
        <v>191</v>
      </c>
      <c r="CC61" s="60"/>
      <c r="CF61" s="180"/>
      <c r="CG61" s="31" t="s">
        <v>191</v>
      </c>
      <c r="CH61" s="60"/>
      <c r="CK61" s="180"/>
      <c r="CL61" s="31" t="s">
        <v>191</v>
      </c>
      <c r="CM61" s="60"/>
      <c r="CP61" s="180"/>
      <c r="CQ61" s="31" t="s">
        <v>191</v>
      </c>
      <c r="CR61" s="60"/>
      <c r="CV61" s="180"/>
      <c r="CW61" s="31" t="s">
        <v>191</v>
      </c>
      <c r="CX61" s="84"/>
      <c r="DA61" s="180"/>
      <c r="DB61" s="31" t="s">
        <v>191</v>
      </c>
      <c r="DC61" s="84"/>
      <c r="DF61" s="180"/>
      <c r="DG61" s="31" t="s">
        <v>191</v>
      </c>
      <c r="DH61" s="84"/>
      <c r="DK61" s="180"/>
      <c r="DL61" s="31" t="s">
        <v>191</v>
      </c>
      <c r="DM61" s="84"/>
    </row>
    <row r="62" spans="4:117" ht="15">
      <c r="D62" s="180"/>
      <c r="E62" s="31" t="s">
        <v>125</v>
      </c>
      <c r="F62" s="60"/>
      <c r="I62" s="180"/>
      <c r="J62" s="31" t="s">
        <v>125</v>
      </c>
      <c r="K62" s="24" t="s">
        <v>399</v>
      </c>
      <c r="N62" s="180"/>
      <c r="O62" s="31" t="s">
        <v>125</v>
      </c>
      <c r="P62" s="60"/>
      <c r="S62" s="180"/>
      <c r="T62" s="31" t="s">
        <v>125</v>
      </c>
      <c r="U62" s="24" t="s">
        <v>385</v>
      </c>
      <c r="X62" s="180"/>
      <c r="Y62" s="31" t="s">
        <v>125</v>
      </c>
      <c r="Z62" s="60"/>
      <c r="AC62" s="180"/>
      <c r="AD62" s="31" t="s">
        <v>125</v>
      </c>
      <c r="AE62" s="60"/>
      <c r="AH62" s="180"/>
      <c r="AI62" s="31" t="s">
        <v>125</v>
      </c>
      <c r="AJ62" s="60"/>
      <c r="AM62" s="180"/>
      <c r="AN62" s="31" t="s">
        <v>125</v>
      </c>
      <c r="AO62" s="60"/>
      <c r="AR62" s="180"/>
      <c r="AS62" s="31" t="s">
        <v>125</v>
      </c>
      <c r="AT62" s="24" t="s">
        <v>220</v>
      </c>
      <c r="AW62" s="180"/>
      <c r="AX62" s="31" t="s">
        <v>125</v>
      </c>
      <c r="AY62" s="60"/>
      <c r="BB62" s="180"/>
      <c r="BC62" s="31" t="s">
        <v>125</v>
      </c>
      <c r="BD62" s="24" t="s">
        <v>359</v>
      </c>
      <c r="BG62" s="180"/>
      <c r="BH62" s="31" t="s">
        <v>125</v>
      </c>
      <c r="BI62" s="60"/>
      <c r="BL62" s="180"/>
      <c r="BM62" s="31" t="s">
        <v>125</v>
      </c>
      <c r="BN62" s="60"/>
      <c r="BQ62" s="180"/>
      <c r="BR62" s="31" t="s">
        <v>125</v>
      </c>
      <c r="BS62" s="60"/>
      <c r="BV62" s="180"/>
      <c r="BW62" s="31" t="s">
        <v>125</v>
      </c>
      <c r="BX62" s="60"/>
      <c r="CA62" s="180"/>
      <c r="CB62" s="31" t="s">
        <v>125</v>
      </c>
      <c r="CC62" s="24" t="s">
        <v>343</v>
      </c>
      <c r="CF62" s="180"/>
      <c r="CG62" s="31" t="s">
        <v>125</v>
      </c>
      <c r="CH62" s="24" t="s">
        <v>340</v>
      </c>
      <c r="CK62" s="180"/>
      <c r="CL62" s="31" t="s">
        <v>125</v>
      </c>
      <c r="CM62" s="24" t="s">
        <v>336</v>
      </c>
      <c r="CP62" s="180"/>
      <c r="CQ62" s="31" t="s">
        <v>125</v>
      </c>
      <c r="CR62" s="60"/>
      <c r="CV62" s="180"/>
      <c r="CW62" s="31" t="s">
        <v>125</v>
      </c>
      <c r="CX62" s="84"/>
      <c r="DA62" s="180"/>
      <c r="DB62" s="31" t="s">
        <v>125</v>
      </c>
      <c r="DC62" s="84"/>
      <c r="DF62" s="180"/>
      <c r="DG62" s="31" t="s">
        <v>125</v>
      </c>
      <c r="DH62" s="84"/>
      <c r="DK62" s="180"/>
      <c r="DL62" s="31" t="s">
        <v>125</v>
      </c>
      <c r="DM62" s="84"/>
    </row>
    <row r="63" spans="4:117" ht="15">
      <c r="D63" s="180"/>
      <c r="E63" s="31" t="s">
        <v>125</v>
      </c>
      <c r="F63" s="60"/>
      <c r="I63" s="180"/>
      <c r="J63" s="31" t="s">
        <v>125</v>
      </c>
      <c r="K63" s="24" t="s">
        <v>400</v>
      </c>
      <c r="N63" s="180"/>
      <c r="O63" s="31" t="s">
        <v>125</v>
      </c>
      <c r="P63" s="60"/>
      <c r="S63" s="180"/>
      <c r="T63" s="31" t="s">
        <v>125</v>
      </c>
      <c r="U63" s="24" t="s">
        <v>386</v>
      </c>
      <c r="X63" s="180"/>
      <c r="Y63" s="31" t="s">
        <v>125</v>
      </c>
      <c r="Z63" s="24" t="s">
        <v>370</v>
      </c>
      <c r="AC63" s="180"/>
      <c r="AD63" s="31" t="s">
        <v>125</v>
      </c>
      <c r="AE63" s="60"/>
      <c r="AH63" s="180"/>
      <c r="AI63" s="31" t="s">
        <v>125</v>
      </c>
      <c r="AJ63" s="60"/>
      <c r="AM63" s="180"/>
      <c r="AN63" s="31" t="s">
        <v>125</v>
      </c>
      <c r="AO63" s="60"/>
      <c r="AR63" s="180"/>
      <c r="AS63" s="31" t="s">
        <v>125</v>
      </c>
      <c r="AT63" s="24" t="s">
        <v>221</v>
      </c>
      <c r="AW63" s="180"/>
      <c r="AX63" s="31" t="s">
        <v>125</v>
      </c>
      <c r="AY63" s="60"/>
      <c r="BB63" s="180"/>
      <c r="BC63" s="31" t="s">
        <v>125</v>
      </c>
      <c r="BD63" s="24" t="s">
        <v>360</v>
      </c>
      <c r="BG63" s="180"/>
      <c r="BH63" s="31" t="s">
        <v>125</v>
      </c>
      <c r="BI63" s="60"/>
      <c r="BL63" s="180"/>
      <c r="BM63" s="31" t="s">
        <v>125</v>
      </c>
      <c r="BN63" s="36" t="s">
        <v>346</v>
      </c>
      <c r="BQ63" s="180"/>
      <c r="BR63" s="31" t="s">
        <v>125</v>
      </c>
      <c r="BS63" s="60"/>
      <c r="BV63" s="180"/>
      <c r="BW63" s="31" t="s">
        <v>125</v>
      </c>
      <c r="BX63" s="60"/>
      <c r="CA63" s="180"/>
      <c r="CB63" s="31" t="s">
        <v>125</v>
      </c>
      <c r="CC63" s="24" t="s">
        <v>344</v>
      </c>
      <c r="CF63" s="180"/>
      <c r="CG63" s="31" t="s">
        <v>125</v>
      </c>
      <c r="CH63" s="24" t="s">
        <v>341</v>
      </c>
      <c r="CK63" s="180"/>
      <c r="CL63" s="31" t="s">
        <v>125</v>
      </c>
      <c r="CM63" s="24" t="s">
        <v>337</v>
      </c>
      <c r="CP63" s="180"/>
      <c r="CQ63" s="31" t="s">
        <v>125</v>
      </c>
      <c r="CR63" s="60"/>
      <c r="CV63" s="180"/>
      <c r="CW63" s="31" t="s">
        <v>125</v>
      </c>
      <c r="CX63" s="84"/>
      <c r="DA63" s="180"/>
      <c r="DB63" s="31" t="s">
        <v>125</v>
      </c>
      <c r="DC63" s="84"/>
      <c r="DF63" s="180"/>
      <c r="DG63" s="31" t="s">
        <v>125</v>
      </c>
      <c r="DH63" s="84"/>
      <c r="DK63" s="180"/>
      <c r="DL63" s="31" t="s">
        <v>125</v>
      </c>
      <c r="DM63" s="84"/>
    </row>
    <row r="64" spans="4:117" ht="15">
      <c r="D64" s="182"/>
      <c r="E64" s="33" t="s">
        <v>125</v>
      </c>
      <c r="F64" s="61"/>
      <c r="I64" s="180"/>
      <c r="J64" s="33" t="s">
        <v>125</v>
      </c>
      <c r="K64" s="14" t="s">
        <v>401</v>
      </c>
      <c r="N64" s="182"/>
      <c r="O64" s="33" t="s">
        <v>125</v>
      </c>
      <c r="P64" s="61"/>
      <c r="S64" s="180"/>
      <c r="T64" s="33" t="s">
        <v>125</v>
      </c>
      <c r="U64" s="14" t="s">
        <v>387</v>
      </c>
      <c r="X64" s="180"/>
      <c r="Y64" s="33" t="s">
        <v>125</v>
      </c>
      <c r="Z64" s="14" t="s">
        <v>371</v>
      </c>
      <c r="AC64" s="182"/>
      <c r="AD64" s="33" t="s">
        <v>125</v>
      </c>
      <c r="AE64" s="61"/>
      <c r="AH64" s="180"/>
      <c r="AI64" s="33" t="s">
        <v>125</v>
      </c>
      <c r="AJ64" s="61"/>
      <c r="AM64" s="182"/>
      <c r="AN64" s="33" t="s">
        <v>125</v>
      </c>
      <c r="AO64" s="61"/>
      <c r="AR64" s="182"/>
      <c r="AS64" s="33" t="s">
        <v>125</v>
      </c>
      <c r="AT64" s="14" t="s">
        <v>163</v>
      </c>
      <c r="AW64" s="182"/>
      <c r="AX64" s="33" t="s">
        <v>125</v>
      </c>
      <c r="AY64" s="61"/>
      <c r="BB64" s="182"/>
      <c r="BC64" s="33" t="s">
        <v>125</v>
      </c>
      <c r="BD64" s="14" t="s">
        <v>361</v>
      </c>
      <c r="BG64" s="180"/>
      <c r="BH64" s="33" t="s">
        <v>125</v>
      </c>
      <c r="BI64" s="61"/>
      <c r="BL64" s="182"/>
      <c r="BM64" s="33" t="s">
        <v>125</v>
      </c>
      <c r="BN64" s="14" t="s">
        <v>347</v>
      </c>
      <c r="BQ64" s="182"/>
      <c r="BR64" s="33" t="s">
        <v>125</v>
      </c>
      <c r="BS64" s="61"/>
      <c r="BV64" s="182"/>
      <c r="BW64" s="33" t="s">
        <v>125</v>
      </c>
      <c r="BX64" s="61"/>
      <c r="CA64" s="182"/>
      <c r="CB64" s="33" t="s">
        <v>125</v>
      </c>
      <c r="CC64" s="14" t="s">
        <v>345</v>
      </c>
      <c r="CF64" s="182"/>
      <c r="CG64" s="33" t="s">
        <v>125</v>
      </c>
      <c r="CH64" s="14" t="s">
        <v>342</v>
      </c>
      <c r="CK64" s="182"/>
      <c r="CL64" s="33" t="s">
        <v>125</v>
      </c>
      <c r="CM64" s="61"/>
      <c r="CP64" s="182"/>
      <c r="CQ64" s="33" t="s">
        <v>125</v>
      </c>
      <c r="CR64" s="61"/>
      <c r="CV64" s="182"/>
      <c r="CW64" s="33" t="s">
        <v>125</v>
      </c>
      <c r="CX64" s="88"/>
      <c r="DA64" s="182"/>
      <c r="DB64" s="33" t="s">
        <v>125</v>
      </c>
      <c r="DC64" s="88"/>
      <c r="DF64" s="182"/>
      <c r="DG64" s="33" t="s">
        <v>125</v>
      </c>
      <c r="DH64" s="88"/>
      <c r="DK64" s="182"/>
      <c r="DL64" s="33" t="s">
        <v>125</v>
      </c>
      <c r="DM64" s="88"/>
    </row>
    <row r="65" spans="9:112" ht="15" hidden="1" outlineLevel="1">
      <c r="I65" s="23"/>
      <c r="J65" s="21"/>
      <c r="K65" s="29"/>
      <c r="S65" s="23"/>
      <c r="T65" s="21"/>
      <c r="U65" s="29"/>
      <c r="X65" s="23"/>
      <c r="Y65" s="21"/>
      <c r="Z65" s="29"/>
      <c r="AH65" s="23"/>
      <c r="AI65" s="21"/>
      <c r="AJ65" s="29"/>
      <c r="BG65" s="23"/>
      <c r="BH65" s="21"/>
      <c r="BI65" s="29"/>
      <c r="CV65" s="9"/>
      <c r="CW65" s="9"/>
      <c r="CX65" s="9"/>
      <c r="DA65" s="9"/>
      <c r="DB65" s="9"/>
      <c r="DC65" s="9"/>
      <c r="DF65" s="9"/>
      <c r="DG65" s="9"/>
      <c r="DH65" s="9"/>
    </row>
    <row r="66" spans="9:112" ht="15" hidden="1" outlineLevel="1">
      <c r="I66" s="40" t="s">
        <v>403</v>
      </c>
      <c r="J66" s="42" t="s">
        <v>125</v>
      </c>
      <c r="K66" s="43" t="s">
        <v>402</v>
      </c>
      <c r="S66" s="181" t="s">
        <v>389</v>
      </c>
      <c r="T66" s="30" t="s">
        <v>125</v>
      </c>
      <c r="U66" s="5" t="s">
        <v>390</v>
      </c>
      <c r="X66" s="181" t="s">
        <v>372</v>
      </c>
      <c r="Y66" s="30" t="s">
        <v>125</v>
      </c>
      <c r="Z66" s="2" t="s">
        <v>373</v>
      </c>
      <c r="AH66" s="181" t="s">
        <v>362</v>
      </c>
      <c r="AI66" s="30" t="s">
        <v>144</v>
      </c>
      <c r="AJ66" s="5" t="s">
        <v>363</v>
      </c>
      <c r="BG66" s="181" t="s">
        <v>348</v>
      </c>
      <c r="BH66" s="30" t="s">
        <v>125</v>
      </c>
      <c r="BI66" s="5" t="s">
        <v>349</v>
      </c>
      <c r="CV66" s="9"/>
      <c r="CW66" s="9"/>
      <c r="CX66" s="9"/>
      <c r="DA66" s="9"/>
      <c r="DB66" s="9"/>
      <c r="DC66" s="9"/>
      <c r="DF66" s="9"/>
      <c r="DG66" s="9"/>
      <c r="DH66" s="9"/>
    </row>
    <row r="67" spans="19:112" ht="15" hidden="1" outlineLevel="1">
      <c r="S67" s="180"/>
      <c r="T67" s="31" t="s">
        <v>125</v>
      </c>
      <c r="U67" s="12" t="s">
        <v>391</v>
      </c>
      <c r="X67" s="180"/>
      <c r="Y67" s="31" t="s">
        <v>125</v>
      </c>
      <c r="Z67" s="3" t="s">
        <v>364</v>
      </c>
      <c r="AH67" s="180"/>
      <c r="AI67" s="31" t="s">
        <v>191</v>
      </c>
      <c r="AJ67" s="12" t="s">
        <v>364</v>
      </c>
      <c r="BG67" s="180"/>
      <c r="BH67" s="31" t="s">
        <v>125</v>
      </c>
      <c r="BI67" s="12" t="s">
        <v>350</v>
      </c>
      <c r="CV67" s="9"/>
      <c r="CW67" s="9"/>
      <c r="CX67" s="9"/>
      <c r="DA67" s="9"/>
      <c r="DB67" s="9"/>
      <c r="DC67" s="9"/>
      <c r="DF67" s="9"/>
      <c r="DG67" s="9"/>
      <c r="DH67" s="9"/>
    </row>
    <row r="68" spans="19:112" ht="15" hidden="1" outlineLevel="1">
      <c r="S68" s="180"/>
      <c r="T68" s="31" t="s">
        <v>125</v>
      </c>
      <c r="U68" s="12" t="s">
        <v>392</v>
      </c>
      <c r="X68" s="180"/>
      <c r="Y68" s="31" t="s">
        <v>125</v>
      </c>
      <c r="Z68" s="3" t="s">
        <v>374</v>
      </c>
      <c r="AH68" s="180"/>
      <c r="AI68" s="31" t="s">
        <v>125</v>
      </c>
      <c r="AJ68" s="12" t="s">
        <v>365</v>
      </c>
      <c r="BG68" s="180"/>
      <c r="BH68" s="31" t="s">
        <v>125</v>
      </c>
      <c r="BI68" s="12" t="s">
        <v>351</v>
      </c>
      <c r="CV68" s="9"/>
      <c r="CW68" s="9"/>
      <c r="CX68" s="9"/>
      <c r="DA68" s="9"/>
      <c r="DB68" s="9"/>
      <c r="DC68" s="9"/>
      <c r="DF68" s="9"/>
      <c r="DG68" s="9"/>
      <c r="DH68" s="9"/>
    </row>
    <row r="69" spans="19:112" ht="15" hidden="1" outlineLevel="1">
      <c r="S69" s="180"/>
      <c r="T69" s="31" t="s">
        <v>125</v>
      </c>
      <c r="U69" s="12" t="s">
        <v>393</v>
      </c>
      <c r="X69" s="180"/>
      <c r="Y69" s="31" t="s">
        <v>125</v>
      </c>
      <c r="Z69" s="3" t="s">
        <v>375</v>
      </c>
      <c r="AH69" s="180"/>
      <c r="AI69" s="31" t="s">
        <v>125</v>
      </c>
      <c r="AJ69" s="12" t="s">
        <v>366</v>
      </c>
      <c r="BG69" s="180"/>
      <c r="BH69" s="31" t="s">
        <v>125</v>
      </c>
      <c r="BI69" s="12" t="s">
        <v>352</v>
      </c>
      <c r="CV69" s="9"/>
      <c r="CW69" s="9"/>
      <c r="CX69" s="9"/>
      <c r="DA69" s="9"/>
      <c r="DB69" s="9"/>
      <c r="DC69" s="9"/>
      <c r="DF69" s="9"/>
      <c r="DG69" s="9"/>
      <c r="DH69" s="9"/>
    </row>
    <row r="70" spans="19:112" ht="15" hidden="1" outlineLevel="1">
      <c r="S70" s="180"/>
      <c r="T70" s="31" t="s">
        <v>125</v>
      </c>
      <c r="U70" s="12" t="s">
        <v>394</v>
      </c>
      <c r="X70" s="180"/>
      <c r="Y70" s="31" t="s">
        <v>125</v>
      </c>
      <c r="Z70" s="3" t="s">
        <v>376</v>
      </c>
      <c r="AH70" s="180"/>
      <c r="AI70" s="31" t="s">
        <v>125</v>
      </c>
      <c r="AJ70" s="12" t="s">
        <v>367</v>
      </c>
      <c r="BG70" s="180"/>
      <c r="BH70" s="31" t="s">
        <v>125</v>
      </c>
      <c r="BI70" s="12" t="s">
        <v>353</v>
      </c>
      <c r="CV70" s="9"/>
      <c r="CW70" s="9"/>
      <c r="CX70" s="9"/>
      <c r="DA70" s="9"/>
      <c r="DB70" s="9"/>
      <c r="DC70" s="9"/>
      <c r="DF70" s="9"/>
      <c r="DG70" s="9"/>
      <c r="DH70" s="9"/>
    </row>
    <row r="71" spans="19:112" ht="15" hidden="1" outlineLevel="1">
      <c r="S71" s="180"/>
      <c r="T71" s="31" t="s">
        <v>125</v>
      </c>
      <c r="U71" s="12" t="s">
        <v>395</v>
      </c>
      <c r="X71" s="180"/>
      <c r="Y71" s="33" t="s">
        <v>125</v>
      </c>
      <c r="Z71" s="4" t="s">
        <v>377</v>
      </c>
      <c r="AH71" s="182"/>
      <c r="AI71" s="33" t="s">
        <v>125</v>
      </c>
      <c r="AJ71" s="15" t="s">
        <v>368</v>
      </c>
      <c r="BG71" s="180"/>
      <c r="BH71" s="31" t="s">
        <v>125</v>
      </c>
      <c r="BI71" s="12" t="s">
        <v>354</v>
      </c>
      <c r="CV71" s="9"/>
      <c r="CW71" s="9"/>
      <c r="CX71" s="9"/>
      <c r="DA71" s="9"/>
      <c r="DB71" s="9"/>
      <c r="DC71" s="9"/>
      <c r="DF71" s="9"/>
      <c r="DG71" s="9"/>
      <c r="DH71" s="9"/>
    </row>
    <row r="72" spans="19:112" ht="15" hidden="1" outlineLevel="1">
      <c r="S72" s="180"/>
      <c r="T72" s="31" t="s">
        <v>125</v>
      </c>
      <c r="U72" s="12" t="s">
        <v>224</v>
      </c>
      <c r="X72" s="23"/>
      <c r="Y72" s="21"/>
      <c r="Z72" s="29"/>
      <c r="BG72" s="180"/>
      <c r="BH72" s="31" t="s">
        <v>125</v>
      </c>
      <c r="BI72" s="12" t="s">
        <v>355</v>
      </c>
      <c r="CV72" s="9"/>
      <c r="CW72" s="9"/>
      <c r="CX72" s="9"/>
      <c r="DA72" s="9"/>
      <c r="DB72" s="9"/>
      <c r="DC72" s="9"/>
      <c r="DF72" s="9"/>
      <c r="DG72" s="9"/>
      <c r="DH72" s="9"/>
    </row>
    <row r="73" spans="19:112" ht="15" hidden="1" outlineLevel="1">
      <c r="S73" s="180"/>
      <c r="T73" s="31" t="s">
        <v>125</v>
      </c>
      <c r="U73" s="12" t="s">
        <v>396</v>
      </c>
      <c r="X73" s="181" t="s">
        <v>388</v>
      </c>
      <c r="Y73" s="30" t="s">
        <v>125</v>
      </c>
      <c r="Z73" s="2" t="s">
        <v>378</v>
      </c>
      <c r="BG73" s="180"/>
      <c r="BH73" s="31" t="s">
        <v>125</v>
      </c>
      <c r="BI73" s="12" t="s">
        <v>356</v>
      </c>
      <c r="CV73" s="9"/>
      <c r="CW73" s="9"/>
      <c r="CX73" s="9"/>
      <c r="DA73" s="9"/>
      <c r="DB73" s="9"/>
      <c r="DC73" s="9"/>
      <c r="DF73" s="9"/>
      <c r="DG73" s="9"/>
      <c r="DH73" s="9"/>
    </row>
    <row r="74" spans="19:112" ht="15" hidden="1" outlineLevel="1">
      <c r="S74" s="180"/>
      <c r="T74" s="31" t="s">
        <v>125</v>
      </c>
      <c r="U74" s="12" t="s">
        <v>397</v>
      </c>
      <c r="X74" s="180"/>
      <c r="Y74" s="31" t="s">
        <v>125</v>
      </c>
      <c r="Z74" s="3" t="s">
        <v>379</v>
      </c>
      <c r="BG74" s="202"/>
      <c r="BH74" s="33" t="s">
        <v>125</v>
      </c>
      <c r="BI74" s="15" t="s">
        <v>357</v>
      </c>
      <c r="CV74" s="9"/>
      <c r="CW74" s="9"/>
      <c r="CX74" s="9"/>
      <c r="DA74" s="9"/>
      <c r="DB74" s="9"/>
      <c r="DC74" s="9"/>
      <c r="DF74" s="9"/>
      <c r="DG74" s="9"/>
      <c r="DH74" s="9"/>
    </row>
    <row r="75" spans="19:112" ht="15" hidden="1" outlineLevel="1">
      <c r="S75" s="182"/>
      <c r="T75" s="33" t="s">
        <v>125</v>
      </c>
      <c r="U75" s="15" t="s">
        <v>398</v>
      </c>
      <c r="X75" s="180"/>
      <c r="Y75" s="31" t="s">
        <v>125</v>
      </c>
      <c r="Z75" s="3" t="s">
        <v>380</v>
      </c>
      <c r="CV75" s="9"/>
      <c r="CW75" s="9"/>
      <c r="CX75" s="9"/>
      <c r="DA75" s="9"/>
      <c r="DB75" s="9"/>
      <c r="DC75" s="9"/>
      <c r="DF75" s="9"/>
      <c r="DG75" s="9"/>
      <c r="DH75" s="9"/>
    </row>
    <row r="76" spans="24:112" ht="15" hidden="1" outlineLevel="1">
      <c r="X76" s="180"/>
      <c r="Y76" s="31" t="s">
        <v>125</v>
      </c>
      <c r="Z76" s="3" t="s">
        <v>381</v>
      </c>
      <c r="CV76" s="9"/>
      <c r="CW76" s="9"/>
      <c r="CX76" s="9"/>
      <c r="DA76" s="9"/>
      <c r="DB76" s="9"/>
      <c r="DC76" s="9"/>
      <c r="DF76" s="9"/>
      <c r="DG76" s="9"/>
      <c r="DH76" s="9"/>
    </row>
    <row r="77" spans="24:112" ht="15" hidden="1" outlineLevel="1">
      <c r="X77" s="180"/>
      <c r="Y77" s="31" t="s">
        <v>125</v>
      </c>
      <c r="Z77" s="3" t="s">
        <v>382</v>
      </c>
      <c r="CV77" s="9"/>
      <c r="CW77" s="9"/>
      <c r="CX77" s="9"/>
      <c r="DA77" s="9"/>
      <c r="DB77" s="9"/>
      <c r="DC77" s="9"/>
      <c r="DF77" s="9"/>
      <c r="DG77" s="9"/>
      <c r="DH77" s="9"/>
    </row>
    <row r="78" spans="24:112" ht="15" hidden="1" outlineLevel="1">
      <c r="X78" s="180"/>
      <c r="Y78" s="31" t="s">
        <v>125</v>
      </c>
      <c r="Z78" s="3" t="s">
        <v>383</v>
      </c>
      <c r="CV78" s="9"/>
      <c r="CW78" s="9"/>
      <c r="CX78" s="9"/>
      <c r="DA78" s="9"/>
      <c r="DB78" s="9"/>
      <c r="DC78" s="9"/>
      <c r="DF78" s="9"/>
      <c r="DG78" s="9"/>
      <c r="DH78" s="9"/>
    </row>
    <row r="79" spans="24:112" ht="15" hidden="1" outlineLevel="1">
      <c r="X79" s="182"/>
      <c r="Y79" s="33" t="s">
        <v>125</v>
      </c>
      <c r="Z79" s="4" t="s">
        <v>384</v>
      </c>
      <c r="CV79" s="9"/>
      <c r="CW79" s="9"/>
      <c r="CX79" s="9"/>
      <c r="DA79" s="9"/>
      <c r="DB79" s="9"/>
      <c r="DC79" s="9"/>
      <c r="DF79" s="9"/>
      <c r="DG79" s="9"/>
      <c r="DH79" s="9"/>
    </row>
    <row r="80" ht="15" collapsed="1"/>
  </sheetData>
  <sheetProtection/>
  <mergeCells count="189">
    <mergeCell ref="DI19:DI23"/>
    <mergeCell ref="DI24:DI28"/>
    <mergeCell ref="DI29:DI33"/>
    <mergeCell ref="DN19:DN23"/>
    <mergeCell ref="DN24:DN28"/>
    <mergeCell ref="DN29:DN33"/>
    <mergeCell ref="CY19:CY23"/>
    <mergeCell ref="CY24:CY28"/>
    <mergeCell ref="CY29:CY33"/>
    <mergeCell ref="DD19:DD23"/>
    <mergeCell ref="DD24:DD28"/>
    <mergeCell ref="DD29:DD33"/>
    <mergeCell ref="CN19:CN23"/>
    <mergeCell ref="CN24:CN28"/>
    <mergeCell ref="CN29:CN33"/>
    <mergeCell ref="CS19:CS23"/>
    <mergeCell ref="CS24:CS28"/>
    <mergeCell ref="CS29:CS33"/>
    <mergeCell ref="CD19:CD23"/>
    <mergeCell ref="CD24:CD28"/>
    <mergeCell ref="CD29:CD33"/>
    <mergeCell ref="CI19:CI23"/>
    <mergeCell ref="CI24:CI28"/>
    <mergeCell ref="CI29:CI33"/>
    <mergeCell ref="BO29:BO33"/>
    <mergeCell ref="BT19:BT23"/>
    <mergeCell ref="BT24:BT28"/>
    <mergeCell ref="BT29:BT33"/>
    <mergeCell ref="BY19:BY23"/>
    <mergeCell ref="BY24:BY28"/>
    <mergeCell ref="BY29:BY33"/>
    <mergeCell ref="BO19:BO23"/>
    <mergeCell ref="BO24:BO28"/>
    <mergeCell ref="BE29:BE33"/>
    <mergeCell ref="BJ19:BJ23"/>
    <mergeCell ref="BJ24:BJ28"/>
    <mergeCell ref="BJ29:BJ33"/>
    <mergeCell ref="AU19:AU23"/>
    <mergeCell ref="AU24:AU28"/>
    <mergeCell ref="AU29:AU33"/>
    <mergeCell ref="AZ19:AZ23"/>
    <mergeCell ref="AZ24:AZ28"/>
    <mergeCell ref="AZ29:AZ33"/>
    <mergeCell ref="AP29:AP33"/>
    <mergeCell ref="V19:V23"/>
    <mergeCell ref="V24:V28"/>
    <mergeCell ref="V29:V33"/>
    <mergeCell ref="AA19:AA23"/>
    <mergeCell ref="AA24:AA28"/>
    <mergeCell ref="AA29:AA33"/>
    <mergeCell ref="AC19:AC33"/>
    <mergeCell ref="AH19:AH33"/>
    <mergeCell ref="AK19:AK23"/>
    <mergeCell ref="L19:L23"/>
    <mergeCell ref="L24:L28"/>
    <mergeCell ref="L29:L33"/>
    <mergeCell ref="G19:G23"/>
    <mergeCell ref="G24:G28"/>
    <mergeCell ref="G29:G33"/>
    <mergeCell ref="AK24:AK28"/>
    <mergeCell ref="AK29:AK33"/>
    <mergeCell ref="X66:X71"/>
    <mergeCell ref="X73:X79"/>
    <mergeCell ref="S66:S75"/>
    <mergeCell ref="BG66:BG74"/>
    <mergeCell ref="AH66:AH71"/>
    <mergeCell ref="BB60:BB64"/>
    <mergeCell ref="BG60:BG64"/>
    <mergeCell ref="AC60:AC64"/>
    <mergeCell ref="AH60:AH64"/>
    <mergeCell ref="D60:D64"/>
    <mergeCell ref="I60:I64"/>
    <mergeCell ref="N60:N64"/>
    <mergeCell ref="S60:S64"/>
    <mergeCell ref="X60:X64"/>
    <mergeCell ref="CV60:CV64"/>
    <mergeCell ref="CF60:CF64"/>
    <mergeCell ref="CK60:CK64"/>
    <mergeCell ref="CP60:CP64"/>
    <mergeCell ref="BV60:BV64"/>
    <mergeCell ref="DA35:DA38"/>
    <mergeCell ref="DA40:DA58"/>
    <mergeCell ref="DA60:DA64"/>
    <mergeCell ref="CF40:CF58"/>
    <mergeCell ref="CA40:CA58"/>
    <mergeCell ref="AM60:AM64"/>
    <mergeCell ref="AR60:AR64"/>
    <mergeCell ref="AW60:AW64"/>
    <mergeCell ref="CA60:CA64"/>
    <mergeCell ref="BL60:BL64"/>
    <mergeCell ref="BQ60:BQ64"/>
    <mergeCell ref="AW35:AW38"/>
    <mergeCell ref="CP7:CP17"/>
    <mergeCell ref="CP35:CP38"/>
    <mergeCell ref="CP40:CP58"/>
    <mergeCell ref="CV7:CV17"/>
    <mergeCell ref="CV35:CV38"/>
    <mergeCell ref="CV40:CV58"/>
    <mergeCell ref="CP19:CP33"/>
    <mergeCell ref="CF7:CF17"/>
    <mergeCell ref="CF35:CF38"/>
    <mergeCell ref="CK7:CK17"/>
    <mergeCell ref="CK35:CK38"/>
    <mergeCell ref="CK40:CK58"/>
    <mergeCell ref="CK19:CK33"/>
    <mergeCell ref="CF19:CF33"/>
    <mergeCell ref="BV7:BV17"/>
    <mergeCell ref="BV35:BV38"/>
    <mergeCell ref="BV40:BV58"/>
    <mergeCell ref="CA7:CA17"/>
    <mergeCell ref="CA35:CA38"/>
    <mergeCell ref="CA19:CA28"/>
    <mergeCell ref="BV19:BV33"/>
    <mergeCell ref="BL7:BL17"/>
    <mergeCell ref="BL35:BL38"/>
    <mergeCell ref="BL40:BL58"/>
    <mergeCell ref="BQ7:BQ17"/>
    <mergeCell ref="BQ35:BQ38"/>
    <mergeCell ref="BQ40:BQ58"/>
    <mergeCell ref="BL19:BL33"/>
    <mergeCell ref="BQ19:BQ33"/>
    <mergeCell ref="BB7:BB17"/>
    <mergeCell ref="BB35:BB38"/>
    <mergeCell ref="BB40:BB58"/>
    <mergeCell ref="BG7:BG17"/>
    <mergeCell ref="BG35:BG38"/>
    <mergeCell ref="BG40:BG58"/>
    <mergeCell ref="BG19:BG33"/>
    <mergeCell ref="BB19:BB33"/>
    <mergeCell ref="BE19:BE23"/>
    <mergeCell ref="BE24:BE28"/>
    <mergeCell ref="AW40:AW58"/>
    <mergeCell ref="AW19:AW33"/>
    <mergeCell ref="AR19:AR33"/>
    <mergeCell ref="AM40:AM58"/>
    <mergeCell ref="AM19:AM33"/>
    <mergeCell ref="AF19:AF23"/>
    <mergeCell ref="AF24:AF28"/>
    <mergeCell ref="AF29:AF33"/>
    <mergeCell ref="AP19:AP23"/>
    <mergeCell ref="AP24:AP28"/>
    <mergeCell ref="AR7:AR17"/>
    <mergeCell ref="AR35:AR38"/>
    <mergeCell ref="AR40:AR58"/>
    <mergeCell ref="AW7:AW17"/>
    <mergeCell ref="AC7:AC17"/>
    <mergeCell ref="AC35:AC38"/>
    <mergeCell ref="AC40:AC58"/>
    <mergeCell ref="AH7:AH17"/>
    <mergeCell ref="AH35:AH38"/>
    <mergeCell ref="AH40:AH58"/>
    <mergeCell ref="X7:X17"/>
    <mergeCell ref="X35:X38"/>
    <mergeCell ref="X40:X58"/>
    <mergeCell ref="X19:X33"/>
    <mergeCell ref="S19:S33"/>
    <mergeCell ref="DF7:DF17"/>
    <mergeCell ref="DF35:DF38"/>
    <mergeCell ref="DF40:DF58"/>
    <mergeCell ref="AM7:AM17"/>
    <mergeCell ref="AM35:AM38"/>
    <mergeCell ref="N7:N17"/>
    <mergeCell ref="N35:N38"/>
    <mergeCell ref="N40:N58"/>
    <mergeCell ref="S7:S17"/>
    <mergeCell ref="S35:S38"/>
    <mergeCell ref="S40:S58"/>
    <mergeCell ref="N19:N33"/>
    <mergeCell ref="Q19:Q23"/>
    <mergeCell ref="Q24:Q28"/>
    <mergeCell ref="Q29:Q33"/>
    <mergeCell ref="D7:D17"/>
    <mergeCell ref="D35:D38"/>
    <mergeCell ref="D40:D58"/>
    <mergeCell ref="I7:I17"/>
    <mergeCell ref="I35:I38"/>
    <mergeCell ref="I40:I58"/>
    <mergeCell ref="I19:I33"/>
    <mergeCell ref="D19:D33"/>
    <mergeCell ref="DK40:DK58"/>
    <mergeCell ref="DK60:DK64"/>
    <mergeCell ref="CV19:CV33"/>
    <mergeCell ref="DA19:DA33"/>
    <mergeCell ref="DF19:DF33"/>
    <mergeCell ref="DK7:DK17"/>
    <mergeCell ref="DK19:DK33"/>
    <mergeCell ref="DK35:DK38"/>
    <mergeCell ref="DF60:DF64"/>
    <mergeCell ref="DA7:DA17"/>
  </mergeCells>
  <conditionalFormatting sqref="K22:K23">
    <cfRule type="iconSet" priority="6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7:K28">
    <cfRule type="iconSet" priority="64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22:P23">
    <cfRule type="iconSet" priority="63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27:P28">
    <cfRule type="iconSet" priority="62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U22:U23">
    <cfRule type="iconSet" priority="6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U27:U28">
    <cfRule type="iconSet" priority="60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2:Z23">
    <cfRule type="iconSet" priority="59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7:Z28">
    <cfRule type="iconSet" priority="5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22:AE23">
    <cfRule type="iconSet" priority="57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J22:AJ23">
    <cfRule type="iconSet" priority="56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J27:AJ28">
    <cfRule type="iconSet" priority="5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O22:AO23">
    <cfRule type="iconSet" priority="54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O27:AO28">
    <cfRule type="iconSet" priority="53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T22:AT23">
    <cfRule type="iconSet" priority="52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T27:AT28">
    <cfRule type="iconSet" priority="5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Y22:AY23">
    <cfRule type="iconSet" priority="26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Y27:AY28">
    <cfRule type="iconSet" priority="49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D22:BD23">
    <cfRule type="iconSet" priority="4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D27:BD28">
    <cfRule type="iconSet" priority="47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I22:BI23">
    <cfRule type="iconSet" priority="46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I27:BI28">
    <cfRule type="iconSet" priority="4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N22:BN23">
    <cfRule type="iconSet" priority="44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N27:BN28">
    <cfRule type="iconSet" priority="43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S22:BS23">
    <cfRule type="iconSet" priority="42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S27:BS28">
    <cfRule type="iconSet" priority="4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X22:BX23">
    <cfRule type="iconSet" priority="40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X27:BX28">
    <cfRule type="iconSet" priority="39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C22:CC23">
    <cfRule type="iconSet" priority="3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C27:CC28">
    <cfRule type="iconSet" priority="37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H22:CH23">
    <cfRule type="iconSet" priority="36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M22:CM23">
    <cfRule type="iconSet" priority="3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R22:CR23">
    <cfRule type="iconSet" priority="34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F22:F23">
    <cfRule type="iconSet" priority="33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F27:F28">
    <cfRule type="iconSet" priority="32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O32:AO33">
    <cfRule type="iconSet" priority="3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Y32:AY33">
    <cfRule type="iconSet" priority="30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I32:BI33">
    <cfRule type="iconSet" priority="29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N32:BN33">
    <cfRule type="iconSet" priority="2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X32:BX33">
    <cfRule type="iconSet" priority="27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X22:CX23">
    <cfRule type="iconSet" priority="2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C22:DC23">
    <cfRule type="iconSet" priority="24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H22:DH23">
    <cfRule type="iconSet" priority="23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M22:DM23">
    <cfRule type="iconSet" priority="22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X27:CX28">
    <cfRule type="iconSet" priority="2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H27:CH28">
    <cfRule type="iconSet" priority="20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X32:CX33">
    <cfRule type="iconSet" priority="19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H27:DH28">
    <cfRule type="iconSet" priority="1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J32:AJ33">
    <cfRule type="iconSet" priority="15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H32:CH33">
    <cfRule type="iconSet" priority="11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S32:BS33">
    <cfRule type="iconSet" priority="8" dxfId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32">
    <cfRule type="iconSet" priority="5" dxfId="11">
      <iconSet iconSet="3Arrows">
        <cfvo type="percent" val="0"/>
        <cfvo type="percent" val="33"/>
        <cfvo type="percent" val="67"/>
      </iconSet>
    </cfRule>
  </conditionalFormatting>
  <conditionalFormatting sqref="K32:K33">
    <cfRule type="iconSet" priority="4" dxfId="11">
      <iconSet iconSet="3Arrows">
        <cfvo type="percent" val="0"/>
        <cfvo type="percent" val="33"/>
        <cfvo type="percent" val="67"/>
      </iconSet>
    </cfRule>
  </conditionalFormatting>
  <conditionalFormatting sqref="P32">
    <cfRule type="iconSet" priority="3" dxfId="11">
      <iconSet iconSet="3Arrows">
        <cfvo type="percent" val="0"/>
        <cfvo type="percent" val="33"/>
        <cfvo type="percent" val="67"/>
      </iconSet>
    </cfRule>
  </conditionalFormatting>
  <conditionalFormatting sqref="AE27">
    <cfRule type="iconSet" priority="2" dxfId="11">
      <iconSet iconSet="3Arrows">
        <cfvo type="percent" val="0"/>
        <cfvo type="percent" val="33"/>
        <cfvo type="percent" val="67"/>
      </iconSet>
    </cfRule>
  </conditionalFormatting>
  <conditionalFormatting sqref="F32">
    <cfRule type="iconSet" priority="1" dxfId="11">
      <iconSet iconSet="3Arrow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CX7 CR7 DH7 AE7:AG7 AJ7:AL7 DC7 AO7:AQ7 AT7:AV7 AY7:BA7 BD7:BF7 BI7:BK7 BN7:BP7 BS7:BU7 BX7:BZ7 CC7:CE7 CH7:CJ7 CM7:CO7 DM7 F7:H7 Z7:AB7 U7:W7 P7:R7 K7:M7">
      <formula1>"Ativa,Inativa"</formula1>
    </dataValidation>
  </dataValidations>
  <hyperlinks>
    <hyperlink ref="F8" r:id="rId1" display="http://www.apaacultural.org.br/"/>
    <hyperlink ref="K8" r:id="rId2" display="http://www.projetoguri.com.br/"/>
    <hyperlink ref="Z8" r:id="rId3" display="http://www.pinacoteca.org.br/"/>
    <hyperlink ref="AE8" r:id="rId4" display="http://www.conservatoriodetatui.org.br/"/>
    <hyperlink ref="BD8" r:id="rId5" display="http://www.acamportinari.org/"/>
    <hyperlink ref="CH8" r:id="rId6" display="http://www.saopaulocompanhiadedanca.art.br/"/>
    <hyperlink ref="BN8" r:id="rId7" display="http://www.poiesis.org.br/"/>
    <hyperlink ref="CX8" r:id="rId8" display="http://www.assaoc.org.br/"/>
    <hyperlink ref="AT8" r:id="rId9" display="http://www.museuartesacra.org.br/"/>
    <hyperlink ref="CM8" r:id="rId10" display="http://spescoladeteatro.org.br/"/>
    <hyperlink ref="CC8" r:id="rId11" display="http://www.museuafrobrasil.org.br/"/>
    <hyperlink ref="BS8" r:id="rId12" display="http://www.museudofutebol.org.br/"/>
    <hyperlink ref="BI8" r:id="rId13" display="http://www.museudocafe.com.br/"/>
    <hyperlink ref="AY8" r:id="rId14" display="http://www.cataventocultural.org.br/"/>
    <hyperlink ref="AO8" r:id="rId15" display="http://www.pacodasartes.org.br/"/>
    <hyperlink ref="AJ8" r:id="rId16" display="http://www.mcb.org.br"/>
    <hyperlink ref="U8" r:id="rId17" display="http://www.osesp.art.br/"/>
    <hyperlink ref="CR8" r:id="rId18" display="http://www.spleituras.org.br/"/>
    <hyperlink ref="DC8" r:id="rId19" display="www.mis-sp.org.br "/>
    <hyperlink ref="DH8" r:id="rId20" display="www.memorialdoimigrante.org.br/ "/>
    <hyperlink ref="P8" r:id="rId21" display="http://www.abacai.org.br/ "/>
    <hyperlink ref="BX8" r:id="rId22" display="http://www.santamarcelinacultura.org.br/"/>
  </hyperlinks>
  <printOptions/>
  <pageMargins left="0.511811024" right="0.511811024" top="0.787401575" bottom="0.787401575" header="0.31496062" footer="0.31496062"/>
  <pageSetup horizontalDpi="600" verticalDpi="600" orientation="portrait" paperSize="9" r:id="rId25"/>
  <drawing r:id="rId24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EN13"/>
  <sheetViews>
    <sheetView zoomScalePageLayoutView="0" workbookViewId="0" topLeftCell="A1">
      <selection activeCell="D7" sqref="D7:D13"/>
    </sheetView>
  </sheetViews>
  <sheetFormatPr defaultColWidth="9.140625" defaultRowHeight="15"/>
  <cols>
    <col min="1" max="1" width="5.00390625" style="0" bestFit="1" customWidth="1"/>
    <col min="2" max="2" width="16.421875" style="0" bestFit="1" customWidth="1"/>
    <col min="3" max="3" width="16.421875" style="0" customWidth="1"/>
    <col min="4" max="4" width="24.28125" style="0" bestFit="1" customWidth="1"/>
    <col min="5" max="5" width="15.7109375" style="0" bestFit="1" customWidth="1"/>
    <col min="6" max="6" width="18.00390625" style="0" bestFit="1" customWidth="1"/>
    <col min="7" max="7" width="25.28125" style="0" bestFit="1" customWidth="1"/>
    <col min="8" max="8" width="12.7109375" style="0" bestFit="1" customWidth="1"/>
    <col min="9" max="9" width="5.00390625" style="0" bestFit="1" customWidth="1"/>
    <col min="10" max="10" width="10.140625" style="0" bestFit="1" customWidth="1"/>
    <col min="11" max="11" width="24.28125" style="0" bestFit="1" customWidth="1"/>
    <col min="12" max="12" width="15.7109375" style="0" bestFit="1" customWidth="1"/>
    <col min="13" max="13" width="13.8515625" style="0" bestFit="1" customWidth="1"/>
    <col min="14" max="14" width="25.28125" style="0" bestFit="1" customWidth="1"/>
    <col min="15" max="15" width="13.8515625" style="0" bestFit="1" customWidth="1"/>
    <col min="16" max="16" width="5.00390625" style="0" bestFit="1" customWidth="1"/>
    <col min="17" max="17" width="11.7109375" style="0" bestFit="1" customWidth="1"/>
    <col min="18" max="18" width="24.28125" style="0" bestFit="1" customWidth="1"/>
    <col min="19" max="19" width="15.7109375" style="0" bestFit="1" customWidth="1"/>
    <col min="20" max="20" width="13.8515625" style="0" bestFit="1" customWidth="1"/>
    <col min="21" max="21" width="25.28125" style="0" bestFit="1" customWidth="1"/>
    <col min="22" max="22" width="12.7109375" style="0" bestFit="1" customWidth="1"/>
    <col min="23" max="23" width="5.00390625" style="0" bestFit="1" customWidth="1"/>
    <col min="24" max="24" width="11.7109375" style="0" bestFit="1" customWidth="1"/>
    <col min="25" max="25" width="24.28125" style="0" bestFit="1" customWidth="1"/>
    <col min="26" max="26" width="15.7109375" style="0" bestFit="1" customWidth="1"/>
    <col min="27" max="27" width="13.8515625" style="0" bestFit="1" customWidth="1"/>
    <col min="28" max="28" width="25.28125" style="0" bestFit="1" customWidth="1"/>
    <col min="29" max="29" width="13.8515625" style="0" bestFit="1" customWidth="1"/>
    <col min="30" max="30" width="5.00390625" style="0" bestFit="1" customWidth="1"/>
    <col min="31" max="31" width="11.7109375" style="0" bestFit="1" customWidth="1"/>
    <col min="32" max="32" width="24.28125" style="0" bestFit="1" customWidth="1"/>
    <col min="33" max="33" width="15.7109375" style="0" bestFit="1" customWidth="1"/>
    <col min="34" max="34" width="13.8515625" style="0" bestFit="1" customWidth="1"/>
    <col min="35" max="35" width="25.28125" style="0" bestFit="1" customWidth="1"/>
    <col min="36" max="36" width="12.7109375" style="0" bestFit="1" customWidth="1"/>
    <col min="37" max="37" width="5.00390625" style="0" bestFit="1" customWidth="1"/>
    <col min="38" max="38" width="11.7109375" style="0" bestFit="1" customWidth="1"/>
    <col min="39" max="39" width="24.28125" style="0" bestFit="1" customWidth="1"/>
    <col min="40" max="40" width="15.7109375" style="0" bestFit="1" customWidth="1"/>
    <col min="41" max="41" width="13.8515625" style="0" bestFit="1" customWidth="1"/>
    <col min="42" max="42" width="25.28125" style="0" bestFit="1" customWidth="1"/>
    <col min="43" max="43" width="13.8515625" style="0" bestFit="1" customWidth="1"/>
    <col min="44" max="44" width="5.00390625" style="0" bestFit="1" customWidth="1"/>
    <col min="45" max="45" width="11.7109375" style="0" bestFit="1" customWidth="1"/>
    <col min="46" max="46" width="24.28125" style="0" bestFit="1" customWidth="1"/>
    <col min="47" max="47" width="15.7109375" style="0" bestFit="1" customWidth="1"/>
    <col min="48" max="48" width="13.8515625" style="0" bestFit="1" customWidth="1"/>
    <col min="49" max="49" width="25.28125" style="0" bestFit="1" customWidth="1"/>
    <col min="50" max="50" width="13.8515625" style="0" bestFit="1" customWidth="1"/>
    <col min="51" max="51" width="5.00390625" style="0" bestFit="1" customWidth="1"/>
    <col min="52" max="52" width="11.7109375" style="0" bestFit="1" customWidth="1"/>
    <col min="53" max="53" width="23.57421875" style="0" bestFit="1" customWidth="1"/>
    <col min="55" max="55" width="24.28125" style="0" bestFit="1" customWidth="1"/>
    <col min="56" max="56" width="15.7109375" style="0" bestFit="1" customWidth="1"/>
    <col min="57" max="57" width="13.8515625" style="0" bestFit="1" customWidth="1"/>
    <col min="58" max="58" width="25.28125" style="0" bestFit="1" customWidth="1"/>
    <col min="59" max="59" width="13.8515625" style="0" bestFit="1" customWidth="1"/>
    <col min="60" max="60" width="13.8515625" style="0" customWidth="1"/>
    <col min="61" max="61" width="5.00390625" style="0" bestFit="1" customWidth="1"/>
    <col min="62" max="62" width="11.7109375" style="0" bestFit="1" customWidth="1"/>
    <col min="63" max="63" width="23.57421875" style="0" bestFit="1" customWidth="1"/>
    <col min="64" max="65" width="11.7109375" style="0" customWidth="1"/>
    <col min="66" max="66" width="24.28125" style="0" bestFit="1" customWidth="1"/>
    <col min="67" max="67" width="15.7109375" style="0" bestFit="1" customWidth="1"/>
    <col min="68" max="68" width="13.8515625" style="0" bestFit="1" customWidth="1"/>
    <col min="69" max="69" width="25.28125" style="0" bestFit="1" customWidth="1"/>
    <col min="70" max="70" width="13.8515625" style="0" bestFit="1" customWidth="1"/>
    <col min="71" max="71" width="13.8515625" style="0" customWidth="1"/>
    <col min="72" max="72" width="5.00390625" style="0" bestFit="1" customWidth="1"/>
    <col min="73" max="73" width="11.7109375" style="0" bestFit="1" customWidth="1"/>
    <col min="74" max="74" width="23.57421875" style="0" bestFit="1" customWidth="1"/>
    <col min="75" max="75" width="10.140625" style="0" bestFit="1" customWidth="1"/>
    <col min="76" max="76" width="9.7109375" style="0" bestFit="1" customWidth="1"/>
    <col min="77" max="77" width="24.28125" style="0" bestFit="1" customWidth="1"/>
    <col min="78" max="78" width="15.7109375" style="0" bestFit="1" customWidth="1"/>
    <col min="79" max="79" width="13.8515625" style="0" bestFit="1" customWidth="1"/>
    <col min="80" max="80" width="25.28125" style="0" bestFit="1" customWidth="1"/>
    <col min="81" max="81" width="13.8515625" style="0" bestFit="1" customWidth="1"/>
    <col min="82" max="82" width="13.8515625" style="0" customWidth="1"/>
    <col min="83" max="83" width="5.00390625" style="0" bestFit="1" customWidth="1"/>
    <col min="84" max="84" width="10.140625" style="0" bestFit="1" customWidth="1"/>
    <col min="85" max="85" width="23.57421875" style="0" bestFit="1" customWidth="1"/>
    <col min="86" max="86" width="10.140625" style="0" bestFit="1" customWidth="1"/>
    <col min="87" max="87" width="9.7109375" style="0" bestFit="1" customWidth="1"/>
    <col min="88" max="88" width="24.28125" style="0" bestFit="1" customWidth="1"/>
    <col min="89" max="89" width="15.7109375" style="0" bestFit="1" customWidth="1"/>
    <col min="90" max="90" width="13.8515625" style="0" bestFit="1" customWidth="1"/>
    <col min="91" max="91" width="25.28125" style="0" bestFit="1" customWidth="1"/>
    <col min="92" max="92" width="13.8515625" style="0" bestFit="1" customWidth="1"/>
    <col min="93" max="93" width="13.8515625" style="0" customWidth="1"/>
    <col min="94" max="94" width="5.00390625" style="0" bestFit="1" customWidth="1"/>
    <col min="95" max="95" width="10.140625" style="0" bestFit="1" customWidth="1"/>
    <col min="96" max="96" width="23.57421875" style="0" bestFit="1" customWidth="1"/>
    <col min="97" max="97" width="11.7109375" style="0" bestFit="1" customWidth="1"/>
    <col min="98" max="98" width="9.7109375" style="0" bestFit="1" customWidth="1"/>
    <col min="99" max="99" width="24.28125" style="0" bestFit="1" customWidth="1"/>
    <col min="100" max="100" width="15.7109375" style="0" bestFit="1" customWidth="1"/>
    <col min="101" max="101" width="13.8515625" style="0" bestFit="1" customWidth="1"/>
    <col min="102" max="102" width="25.28125" style="0" bestFit="1" customWidth="1"/>
    <col min="103" max="103" width="13.8515625" style="0" bestFit="1" customWidth="1"/>
    <col min="104" max="104" width="13.8515625" style="0" customWidth="1"/>
    <col min="105" max="105" width="5.00390625" style="0" bestFit="1" customWidth="1"/>
    <col min="106" max="106" width="12.7109375" style="0" bestFit="1" customWidth="1"/>
    <col min="107" max="107" width="23.57421875" style="0" bestFit="1" customWidth="1"/>
    <col min="108" max="108" width="14.28125" style="0" bestFit="1" customWidth="1"/>
    <col min="109" max="109" width="24.00390625" style="0" bestFit="1" customWidth="1"/>
    <col min="110" max="111" width="12.7109375" style="0" bestFit="1" customWidth="1"/>
    <col min="112" max="112" width="24.28125" style="0" bestFit="1" customWidth="1"/>
    <col min="113" max="113" width="15.7109375" style="0" bestFit="1" customWidth="1"/>
    <col min="114" max="114" width="13.8515625" style="0" bestFit="1" customWidth="1"/>
    <col min="115" max="115" width="25.28125" style="0" bestFit="1" customWidth="1"/>
    <col min="116" max="116" width="13.8515625" style="0" bestFit="1" customWidth="1"/>
    <col min="117" max="117" width="13.8515625" style="0" customWidth="1"/>
    <col min="118" max="118" width="5.00390625" style="0" bestFit="1" customWidth="1"/>
    <col min="119" max="119" width="11.7109375" style="0" bestFit="1" customWidth="1"/>
    <col min="120" max="120" width="23.57421875" style="0" bestFit="1" customWidth="1"/>
    <col min="121" max="122" width="11.7109375" style="0" bestFit="1" customWidth="1"/>
    <col min="123" max="123" width="24.28125" style="0" bestFit="1" customWidth="1"/>
    <col min="124" max="124" width="15.7109375" style="0" bestFit="1" customWidth="1"/>
    <col min="125" max="125" width="13.8515625" style="0" bestFit="1" customWidth="1"/>
    <col min="126" max="126" width="25.28125" style="0" bestFit="1" customWidth="1"/>
    <col min="127" max="127" width="13.8515625" style="0" bestFit="1" customWidth="1"/>
    <col min="128" max="128" width="15.7109375" style="0" customWidth="1"/>
    <col min="129" max="129" width="5.00390625" style="0" customWidth="1"/>
    <col min="130" max="130" width="11.7109375" style="0" bestFit="1" customWidth="1"/>
    <col min="131" max="131" width="23.57421875" style="0" bestFit="1" customWidth="1"/>
    <col min="132" max="132" width="14.28125" style="0" bestFit="1" customWidth="1"/>
    <col min="133" max="133" width="24.00390625" style="0" bestFit="1" customWidth="1"/>
    <col min="134" max="134" width="12.421875" style="0" bestFit="1" customWidth="1"/>
    <col min="135" max="135" width="19.140625" style="0" bestFit="1" customWidth="1"/>
    <col min="136" max="137" width="11.7109375" style="0" bestFit="1" customWidth="1"/>
    <col min="138" max="138" width="9.7109375" style="0" bestFit="1" customWidth="1"/>
    <col min="139" max="139" width="24.28125" style="0" bestFit="1" customWidth="1"/>
    <col min="140" max="140" width="15.7109375" style="0" bestFit="1" customWidth="1"/>
    <col min="141" max="141" width="13.8515625" style="0" bestFit="1" customWidth="1"/>
    <col min="142" max="142" width="25.28125" style="0" bestFit="1" customWidth="1"/>
    <col min="143" max="143" width="13.8515625" style="0" bestFit="1" customWidth="1"/>
    <col min="144" max="144" width="15.7109375" style="0" customWidth="1"/>
  </cols>
  <sheetData>
    <row r="1" spans="1:144" ht="15">
      <c r="A1">
        <v>1997</v>
      </c>
      <c r="B1" t="s">
        <v>540</v>
      </c>
      <c r="D1" t="s">
        <v>536</v>
      </c>
      <c r="E1" t="s">
        <v>537</v>
      </c>
      <c r="F1" t="s">
        <v>538</v>
      </c>
      <c r="G1" t="s">
        <v>539</v>
      </c>
      <c r="H1" t="s">
        <v>541</v>
      </c>
      <c r="I1">
        <v>1998</v>
      </c>
      <c r="J1" t="s">
        <v>540</v>
      </c>
      <c r="K1" t="s">
        <v>536</v>
      </c>
      <c r="L1" t="s">
        <v>537</v>
      </c>
      <c r="M1" t="s">
        <v>538</v>
      </c>
      <c r="N1" t="s">
        <v>539</v>
      </c>
      <c r="O1" t="s">
        <v>541</v>
      </c>
      <c r="P1">
        <v>1999</v>
      </c>
      <c r="Q1" t="s">
        <v>540</v>
      </c>
      <c r="R1" t="s">
        <v>536</v>
      </c>
      <c r="S1" t="s">
        <v>537</v>
      </c>
      <c r="T1" t="s">
        <v>538</v>
      </c>
      <c r="U1" t="s">
        <v>539</v>
      </c>
      <c r="V1" t="s">
        <v>541</v>
      </c>
      <c r="W1">
        <v>2000</v>
      </c>
      <c r="X1" t="s">
        <v>540</v>
      </c>
      <c r="Y1" t="s">
        <v>536</v>
      </c>
      <c r="Z1" t="s">
        <v>537</v>
      </c>
      <c r="AA1" t="s">
        <v>538</v>
      </c>
      <c r="AB1" t="s">
        <v>539</v>
      </c>
      <c r="AC1" t="s">
        <v>541</v>
      </c>
      <c r="AD1">
        <v>2001</v>
      </c>
      <c r="AE1" t="s">
        <v>540</v>
      </c>
      <c r="AF1" t="s">
        <v>536</v>
      </c>
      <c r="AG1" t="s">
        <v>537</v>
      </c>
      <c r="AH1" t="s">
        <v>538</v>
      </c>
      <c r="AI1" t="s">
        <v>539</v>
      </c>
      <c r="AJ1" t="s">
        <v>541</v>
      </c>
      <c r="AK1">
        <v>2002</v>
      </c>
      <c r="AL1" t="s">
        <v>540</v>
      </c>
      <c r="AM1" t="s">
        <v>536</v>
      </c>
      <c r="AN1" t="s">
        <v>537</v>
      </c>
      <c r="AO1" t="s">
        <v>538</v>
      </c>
      <c r="AP1" t="s">
        <v>539</v>
      </c>
      <c r="AQ1" t="s">
        <v>541</v>
      </c>
      <c r="AR1">
        <v>2003</v>
      </c>
      <c r="AS1" t="s">
        <v>540</v>
      </c>
      <c r="AT1" t="s">
        <v>536</v>
      </c>
      <c r="AU1" t="s">
        <v>537</v>
      </c>
      <c r="AV1" t="s">
        <v>538</v>
      </c>
      <c r="AW1" t="s">
        <v>539</v>
      </c>
      <c r="AX1" t="s">
        <v>541</v>
      </c>
      <c r="AY1">
        <v>2004</v>
      </c>
      <c r="AZ1" t="s">
        <v>540</v>
      </c>
      <c r="BA1" t="s">
        <v>543</v>
      </c>
      <c r="BB1" t="s">
        <v>544</v>
      </c>
      <c r="BC1" t="s">
        <v>536</v>
      </c>
      <c r="BD1" t="s">
        <v>537</v>
      </c>
      <c r="BE1" t="s">
        <v>538</v>
      </c>
      <c r="BF1" t="s">
        <v>539</v>
      </c>
      <c r="BG1" t="s">
        <v>541</v>
      </c>
      <c r="BH1" t="s">
        <v>551</v>
      </c>
      <c r="BI1">
        <v>2005</v>
      </c>
      <c r="BJ1" t="s">
        <v>540</v>
      </c>
      <c r="BK1" t="s">
        <v>543</v>
      </c>
      <c r="BL1" t="s">
        <v>544</v>
      </c>
      <c r="BM1" t="s">
        <v>545</v>
      </c>
      <c r="BN1" t="s">
        <v>536</v>
      </c>
      <c r="BO1" t="s">
        <v>537</v>
      </c>
      <c r="BP1" t="s">
        <v>538</v>
      </c>
      <c r="BQ1" t="s">
        <v>539</v>
      </c>
      <c r="BR1" t="s">
        <v>541</v>
      </c>
      <c r="BS1" t="s">
        <v>551</v>
      </c>
      <c r="BT1">
        <v>2006</v>
      </c>
      <c r="BU1" t="s">
        <v>540</v>
      </c>
      <c r="BV1" t="s">
        <v>543</v>
      </c>
      <c r="BW1" t="s">
        <v>544</v>
      </c>
      <c r="BX1" t="s">
        <v>545</v>
      </c>
      <c r="BY1" t="s">
        <v>536</v>
      </c>
      <c r="BZ1" t="s">
        <v>537</v>
      </c>
      <c r="CA1" t="s">
        <v>538</v>
      </c>
      <c r="CB1" t="s">
        <v>539</v>
      </c>
      <c r="CC1" t="s">
        <v>541</v>
      </c>
      <c r="CD1" t="s">
        <v>551</v>
      </c>
      <c r="CE1">
        <v>2007</v>
      </c>
      <c r="CF1" t="s">
        <v>540</v>
      </c>
      <c r="CG1" t="s">
        <v>543</v>
      </c>
      <c r="CH1" t="s">
        <v>544</v>
      </c>
      <c r="CI1" t="s">
        <v>545</v>
      </c>
      <c r="CJ1" t="s">
        <v>536</v>
      </c>
      <c r="CK1" t="s">
        <v>537</v>
      </c>
      <c r="CL1" t="s">
        <v>538</v>
      </c>
      <c r="CM1" t="s">
        <v>539</v>
      </c>
      <c r="CN1" t="s">
        <v>541</v>
      </c>
      <c r="CO1" t="s">
        <v>551</v>
      </c>
      <c r="CP1">
        <v>2008</v>
      </c>
      <c r="CQ1" t="s">
        <v>540</v>
      </c>
      <c r="CR1" t="s">
        <v>543</v>
      </c>
      <c r="CS1" t="s">
        <v>544</v>
      </c>
      <c r="CT1" t="s">
        <v>545</v>
      </c>
      <c r="CU1" t="s">
        <v>536</v>
      </c>
      <c r="CV1" t="s">
        <v>537</v>
      </c>
      <c r="CW1" t="s">
        <v>538</v>
      </c>
      <c r="CX1" t="s">
        <v>539</v>
      </c>
      <c r="CY1" t="s">
        <v>541</v>
      </c>
      <c r="CZ1" t="s">
        <v>551</v>
      </c>
      <c r="DA1">
        <v>2009</v>
      </c>
      <c r="DB1" t="s">
        <v>540</v>
      </c>
      <c r="DC1" t="s">
        <v>543</v>
      </c>
      <c r="DD1" t="s">
        <v>546</v>
      </c>
      <c r="DE1" t="s">
        <v>547</v>
      </c>
      <c r="DF1" t="s">
        <v>544</v>
      </c>
      <c r="DG1" t="s">
        <v>545</v>
      </c>
      <c r="DH1" t="s">
        <v>536</v>
      </c>
      <c r="DI1" t="s">
        <v>537</v>
      </c>
      <c r="DJ1" t="s">
        <v>538</v>
      </c>
      <c r="DK1" t="s">
        <v>539</v>
      </c>
      <c r="DL1" t="s">
        <v>541</v>
      </c>
      <c r="DM1" t="s">
        <v>551</v>
      </c>
      <c r="DN1">
        <v>2010</v>
      </c>
      <c r="DO1" t="s">
        <v>540</v>
      </c>
      <c r="DP1" t="s">
        <v>543</v>
      </c>
      <c r="DQ1" t="s">
        <v>544</v>
      </c>
      <c r="DR1" t="s">
        <v>545</v>
      </c>
      <c r="DS1" t="s">
        <v>536</v>
      </c>
      <c r="DT1" t="s">
        <v>537</v>
      </c>
      <c r="DU1" t="s">
        <v>538</v>
      </c>
      <c r="DV1" t="s">
        <v>539</v>
      </c>
      <c r="DW1" t="s">
        <v>541</v>
      </c>
      <c r="DX1" t="s">
        <v>551</v>
      </c>
      <c r="DY1">
        <v>2011</v>
      </c>
      <c r="DZ1" t="s">
        <v>540</v>
      </c>
      <c r="EA1" t="s">
        <v>543</v>
      </c>
      <c r="EB1" t="s">
        <v>546</v>
      </c>
      <c r="EC1" t="s">
        <v>547</v>
      </c>
      <c r="ED1" t="s">
        <v>548</v>
      </c>
      <c r="EE1" t="s">
        <v>549</v>
      </c>
      <c r="EF1" t="s">
        <v>550</v>
      </c>
      <c r="EG1" t="s">
        <v>544</v>
      </c>
      <c r="EH1" t="s">
        <v>545</v>
      </c>
      <c r="EI1" t="s">
        <v>536</v>
      </c>
      <c r="EJ1" t="s">
        <v>537</v>
      </c>
      <c r="EK1" t="s">
        <v>538</v>
      </c>
      <c r="EL1" t="s">
        <v>539</v>
      </c>
      <c r="EM1" t="s">
        <v>541</v>
      </c>
      <c r="EN1" t="s">
        <v>551</v>
      </c>
    </row>
    <row r="2" spans="1:144" ht="15">
      <c r="A2" t="s">
        <v>542</v>
      </c>
      <c r="B2" s="100">
        <v>229306.36</v>
      </c>
      <c r="C2" s="100"/>
      <c r="D2" s="100">
        <v>4252592.6</v>
      </c>
      <c r="E2" s="100">
        <v>67490334.68</v>
      </c>
      <c r="F2" s="100">
        <v>4587059.47</v>
      </c>
      <c r="G2" s="100">
        <v>763819.58</v>
      </c>
      <c r="H2" s="100">
        <f>SUM(B2:G2)</f>
        <v>77323112.69</v>
      </c>
      <c r="I2" s="100" t="s">
        <v>542</v>
      </c>
      <c r="J2" s="100">
        <v>208553.1</v>
      </c>
      <c r="K2" s="100">
        <v>6350461.99</v>
      </c>
      <c r="L2" s="100">
        <v>60163064.55</v>
      </c>
      <c r="M2" s="100">
        <v>35333449.98</v>
      </c>
      <c r="N2" s="100">
        <v>1034589</v>
      </c>
      <c r="O2" s="99">
        <f>SUM(J2:N2)</f>
        <v>103090118.62</v>
      </c>
      <c r="P2" s="100" t="s">
        <v>542</v>
      </c>
      <c r="Q2" s="100">
        <v>1032772.12</v>
      </c>
      <c r="R2" s="100">
        <v>6817416.84</v>
      </c>
      <c r="S2" s="100">
        <v>67382636.04</v>
      </c>
      <c r="T2" s="100">
        <v>7355716</v>
      </c>
      <c r="U2" s="100">
        <v>25000</v>
      </c>
      <c r="V2" s="99">
        <f>SUM(Q2:U2)</f>
        <v>82613541</v>
      </c>
      <c r="W2" s="100" t="s">
        <v>542</v>
      </c>
      <c r="X2" s="100">
        <v>2779294.27</v>
      </c>
      <c r="Y2" s="100">
        <v>7347931.44</v>
      </c>
      <c r="Z2" s="100">
        <v>82890382.53</v>
      </c>
      <c r="AA2" s="100">
        <v>17628830.85</v>
      </c>
      <c r="AB2" s="100">
        <v>1010000</v>
      </c>
      <c r="AC2" s="99">
        <f>SUM(X2:AB2)</f>
        <v>111656439.09</v>
      </c>
      <c r="AD2" s="100" t="s">
        <v>542</v>
      </c>
      <c r="AE2" s="100">
        <v>3325181.76</v>
      </c>
      <c r="AF2" s="100">
        <v>8519161.79</v>
      </c>
      <c r="AG2" s="100">
        <v>79678734.78</v>
      </c>
      <c r="AH2" s="100">
        <v>53530</v>
      </c>
      <c r="AI2" s="100">
        <v>228630</v>
      </c>
      <c r="AJ2" s="99">
        <f>SUM(AE2:AI2)</f>
        <v>91805238.33</v>
      </c>
      <c r="AK2" s="100" t="s">
        <v>542</v>
      </c>
      <c r="AL2" s="100">
        <v>3874875.32</v>
      </c>
      <c r="AM2" s="100">
        <v>9047175.27</v>
      </c>
      <c r="AN2" s="100">
        <v>97487795.26</v>
      </c>
      <c r="AO2" s="100">
        <v>3547435.65</v>
      </c>
      <c r="AP2" s="100">
        <v>0</v>
      </c>
      <c r="AQ2" s="99">
        <f>SUM(AL2:AP2)</f>
        <v>113957281.50000001</v>
      </c>
      <c r="AR2" s="100" t="s">
        <v>542</v>
      </c>
      <c r="AS2" s="100">
        <v>3987307.74</v>
      </c>
      <c r="AT2" s="100">
        <v>8455644.02</v>
      </c>
      <c r="AU2" s="100">
        <v>92205507.23</v>
      </c>
      <c r="AV2" s="100">
        <v>569208.74</v>
      </c>
      <c r="AW2" s="100">
        <v>0</v>
      </c>
      <c r="AX2" s="99">
        <f>SUM(AS2:AW2)</f>
        <v>105217667.73</v>
      </c>
      <c r="AY2" s="100" t="s">
        <v>542</v>
      </c>
      <c r="AZ2" s="100">
        <v>4634974.97</v>
      </c>
      <c r="BA2" s="100">
        <v>416734.78</v>
      </c>
      <c r="BB2" s="100">
        <v>23637.04</v>
      </c>
      <c r="BC2" s="100">
        <v>6329227.76</v>
      </c>
      <c r="BD2" s="100">
        <v>99873401.12</v>
      </c>
      <c r="BE2" s="100">
        <v>456710.39</v>
      </c>
      <c r="BF2" s="100">
        <v>0</v>
      </c>
      <c r="BG2" s="99">
        <f>SUM(AZ2:BF2)</f>
        <v>111734686.06</v>
      </c>
      <c r="BH2" s="99"/>
      <c r="BI2" s="100" t="s">
        <v>542</v>
      </c>
      <c r="BJ2" s="100">
        <v>3638513.16</v>
      </c>
      <c r="BK2" s="100">
        <v>769284.6</v>
      </c>
      <c r="BL2" s="100">
        <v>1061171.72</v>
      </c>
      <c r="BM2" s="100">
        <v>5222198</v>
      </c>
      <c r="BN2" s="100">
        <v>6743999.54</v>
      </c>
      <c r="BO2" s="100">
        <v>138174266.66</v>
      </c>
      <c r="BP2" s="100">
        <v>104614.96</v>
      </c>
      <c r="BQ2" s="100">
        <v>0</v>
      </c>
      <c r="BR2" s="99">
        <f>SUM(BJ2:BQ2)</f>
        <v>155714048.64000002</v>
      </c>
      <c r="BS2" s="100">
        <v>46342754.21</v>
      </c>
      <c r="BT2" s="100" t="s">
        <v>542</v>
      </c>
      <c r="BU2" s="100">
        <v>1529626.41</v>
      </c>
      <c r="BV2" s="100">
        <v>0</v>
      </c>
      <c r="BW2" s="100">
        <v>981060.78</v>
      </c>
      <c r="BX2" s="100">
        <v>0</v>
      </c>
      <c r="BY2" s="100">
        <v>6598166.29</v>
      </c>
      <c r="BZ2" s="100">
        <v>200442389.11</v>
      </c>
      <c r="CA2" s="100">
        <v>727215.4</v>
      </c>
      <c r="CB2" s="100">
        <v>0</v>
      </c>
      <c r="CC2" s="100">
        <f>SUM(BU2:CB2)</f>
        <v>210278457.99</v>
      </c>
      <c r="CD2" s="100">
        <v>147123940.86</v>
      </c>
      <c r="CE2" s="100" t="s">
        <v>542</v>
      </c>
      <c r="CF2" s="100">
        <v>595502.87</v>
      </c>
      <c r="CG2" s="100">
        <v>6750</v>
      </c>
      <c r="CH2" s="100">
        <v>333555.15</v>
      </c>
      <c r="CI2" s="100">
        <v>0</v>
      </c>
      <c r="CJ2" s="100">
        <v>7619692.26</v>
      </c>
      <c r="CK2" s="100">
        <v>235669677.87</v>
      </c>
      <c r="CL2" s="100">
        <v>47345772.62</v>
      </c>
      <c r="CM2" s="100">
        <v>0</v>
      </c>
      <c r="CN2" s="100">
        <f>SUM(CF2:CM2)</f>
        <v>291570950.77</v>
      </c>
      <c r="CO2" s="100">
        <v>193170733.73</v>
      </c>
      <c r="CP2" s="99" t="s">
        <v>542</v>
      </c>
      <c r="CQ2" s="100">
        <v>610722.4</v>
      </c>
      <c r="CR2" s="100">
        <v>13002</v>
      </c>
      <c r="CS2" s="100">
        <v>2921441.82</v>
      </c>
      <c r="CT2" s="100">
        <v>0</v>
      </c>
      <c r="CU2" s="100">
        <v>10786898.5</v>
      </c>
      <c r="CV2" s="100">
        <v>336149809.53</v>
      </c>
      <c r="CW2" s="100">
        <v>23087488.36</v>
      </c>
      <c r="CX2" s="100">
        <v>0</v>
      </c>
      <c r="CY2" s="100">
        <f>SUM(CQ2:CX2)</f>
        <v>373569362.61</v>
      </c>
      <c r="CZ2" s="100">
        <v>285834016.66</v>
      </c>
      <c r="DA2" s="100" t="s">
        <v>542</v>
      </c>
      <c r="DB2" s="100">
        <v>10085053.83</v>
      </c>
      <c r="DC2" s="100">
        <v>0</v>
      </c>
      <c r="DD2" s="100">
        <v>12000000</v>
      </c>
      <c r="DE2" s="100">
        <v>495000</v>
      </c>
      <c r="DF2" s="100">
        <v>11849397.18</v>
      </c>
      <c r="DG2" s="100">
        <v>61491531.52</v>
      </c>
      <c r="DH2" s="100">
        <v>17652371.37</v>
      </c>
      <c r="DI2" s="100">
        <v>350707858.08</v>
      </c>
      <c r="DJ2" s="100">
        <v>92139860</v>
      </c>
      <c r="DK2" s="100">
        <v>0</v>
      </c>
      <c r="DL2" s="100">
        <f>SUM(DB2:DK2)</f>
        <v>556421071.98</v>
      </c>
      <c r="DM2" s="100">
        <v>296835491.62</v>
      </c>
      <c r="DN2" s="100" t="s">
        <v>542</v>
      </c>
      <c r="DO2" s="100">
        <v>9966357.62</v>
      </c>
      <c r="DP2" s="100">
        <v>0</v>
      </c>
      <c r="DQ2" s="100">
        <v>1295300.13</v>
      </c>
      <c r="DR2" s="100">
        <v>1371998.55</v>
      </c>
      <c r="DS2" s="100">
        <v>18369288.76</v>
      </c>
      <c r="DT2" s="100">
        <v>417508459.72</v>
      </c>
      <c r="DU2" s="100">
        <v>193115567.8</v>
      </c>
      <c r="DV2" s="100">
        <v>0</v>
      </c>
      <c r="DW2" s="99">
        <f>SUM(DO2:DV2)</f>
        <v>641626972.58</v>
      </c>
      <c r="DX2" s="100">
        <v>349110897.67</v>
      </c>
      <c r="DY2" t="s">
        <v>542</v>
      </c>
      <c r="DZ2" s="100">
        <v>4706764.34</v>
      </c>
      <c r="EA2" s="100">
        <v>0</v>
      </c>
      <c r="EB2" s="100">
        <v>11820000</v>
      </c>
      <c r="EC2" s="100">
        <v>179440.96</v>
      </c>
      <c r="ED2" s="100">
        <v>1206679</v>
      </c>
      <c r="EE2" s="100">
        <v>144144</v>
      </c>
      <c r="EF2" s="100">
        <v>3062500</v>
      </c>
      <c r="EG2" s="100">
        <v>3601875.13</v>
      </c>
      <c r="EH2" s="100">
        <v>0</v>
      </c>
      <c r="EI2" s="100">
        <v>20770141.13</v>
      </c>
      <c r="EJ2" s="100">
        <v>447695390.22</v>
      </c>
      <c r="EK2" s="100">
        <v>86985981.59</v>
      </c>
      <c r="EL2" s="100">
        <v>0</v>
      </c>
      <c r="EM2" s="99">
        <f>SUM(DZ2:EL2)</f>
        <v>580172916.37</v>
      </c>
      <c r="EN2" s="100">
        <v>386206110.82</v>
      </c>
    </row>
    <row r="6" spans="1:4" ht="15">
      <c r="A6" t="s">
        <v>552</v>
      </c>
      <c r="B6" t="s">
        <v>554</v>
      </c>
      <c r="C6" t="s">
        <v>556</v>
      </c>
      <c r="D6" t="s">
        <v>553</v>
      </c>
    </row>
    <row r="7" spans="1:8" ht="15">
      <c r="A7">
        <v>2005</v>
      </c>
      <c r="B7" s="96">
        <v>155714048.64000002</v>
      </c>
      <c r="C7" s="96">
        <f>B7-D7</f>
        <v>109371294.43</v>
      </c>
      <c r="D7" s="103">
        <v>46342754.21</v>
      </c>
      <c r="E7" s="101">
        <f>D7/B7</f>
        <v>0.29761447097905214</v>
      </c>
      <c r="F7" s="102">
        <v>0</v>
      </c>
      <c r="G7">
        <v>0</v>
      </c>
      <c r="H7">
        <v>0</v>
      </c>
    </row>
    <row r="8" spans="1:8" ht="15">
      <c r="A8">
        <v>2006</v>
      </c>
      <c r="B8" s="96">
        <v>210278457.99</v>
      </c>
      <c r="C8" s="96">
        <f aca="true" t="shared" si="0" ref="C8:C13">B8-D8</f>
        <v>63154517.129999995</v>
      </c>
      <c r="D8" s="103">
        <v>147123940.86</v>
      </c>
      <c r="E8" s="101">
        <f aca="true" t="shared" si="1" ref="E8:E13">D8/B8</f>
        <v>0.699662448861008</v>
      </c>
      <c r="F8" s="101">
        <f aca="true" t="shared" si="2" ref="F8:F13">(D8-D7)/D7</f>
        <v>2.1746913485830994</v>
      </c>
      <c r="G8" s="101">
        <f aca="true" t="shared" si="3" ref="G8:H13">(B8-B7)/B7</f>
        <v>0.3504141715314916</v>
      </c>
      <c r="H8" s="101">
        <f t="shared" si="3"/>
        <v>-0.4225677088386272</v>
      </c>
    </row>
    <row r="9" spans="1:8" ht="15">
      <c r="A9">
        <v>2007</v>
      </c>
      <c r="B9" s="96">
        <v>291570950.77</v>
      </c>
      <c r="C9" s="96">
        <f t="shared" si="0"/>
        <v>98400217.03999999</v>
      </c>
      <c r="D9" s="103">
        <v>193170733.73</v>
      </c>
      <c r="E9" s="101">
        <f t="shared" si="1"/>
        <v>0.6625170759290727</v>
      </c>
      <c r="F9" s="101">
        <f t="shared" si="2"/>
        <v>0.3129796048205174</v>
      </c>
      <c r="G9" s="101">
        <f t="shared" si="3"/>
        <v>0.38659448788551565</v>
      </c>
      <c r="H9" s="101">
        <f t="shared" si="3"/>
        <v>0.5580867610379907</v>
      </c>
    </row>
    <row r="10" spans="1:8" ht="15">
      <c r="A10">
        <v>2008</v>
      </c>
      <c r="B10" s="96">
        <v>373569362.61</v>
      </c>
      <c r="C10" s="96">
        <f t="shared" si="0"/>
        <v>87735345.94999999</v>
      </c>
      <c r="D10" s="103">
        <v>285834016.66</v>
      </c>
      <c r="E10" s="101">
        <f t="shared" si="1"/>
        <v>0.7651430905976243</v>
      </c>
      <c r="F10" s="101">
        <f t="shared" si="2"/>
        <v>0.47969628287232186</v>
      </c>
      <c r="G10" s="101">
        <f t="shared" si="3"/>
        <v>0.28122970283374654</v>
      </c>
      <c r="H10" s="101">
        <f t="shared" si="3"/>
        <v>-0.10838259722196243</v>
      </c>
    </row>
    <row r="11" spans="1:8" ht="15">
      <c r="A11">
        <v>2009</v>
      </c>
      <c r="B11" s="96">
        <v>556421071.98</v>
      </c>
      <c r="C11" s="96">
        <f t="shared" si="0"/>
        <v>259585580.36</v>
      </c>
      <c r="D11" s="103">
        <v>296835491.62</v>
      </c>
      <c r="E11" s="101">
        <f t="shared" si="1"/>
        <v>0.5334727719130476</v>
      </c>
      <c r="F11" s="101">
        <f t="shared" si="2"/>
        <v>0.03848903321078907</v>
      </c>
      <c r="G11" s="101">
        <f t="shared" si="3"/>
        <v>0.48947190982814626</v>
      </c>
      <c r="H11" s="101">
        <f t="shared" si="3"/>
        <v>1.9587343339130021</v>
      </c>
    </row>
    <row r="12" spans="1:8" ht="15">
      <c r="A12">
        <v>2010</v>
      </c>
      <c r="B12" s="96">
        <v>641626972.58</v>
      </c>
      <c r="C12" s="96">
        <f t="shared" si="0"/>
        <v>292516074.91</v>
      </c>
      <c r="D12" s="103">
        <v>349110897.67</v>
      </c>
      <c r="E12" s="101">
        <f t="shared" si="1"/>
        <v>0.5441025901174561</v>
      </c>
      <c r="F12" s="101">
        <f t="shared" si="2"/>
        <v>0.1761090150126705</v>
      </c>
      <c r="G12" s="101">
        <f t="shared" si="3"/>
        <v>0.1531320521287926</v>
      </c>
      <c r="H12" s="101">
        <f t="shared" si="3"/>
        <v>0.12685794990742993</v>
      </c>
    </row>
    <row r="13" spans="1:8" ht="15">
      <c r="A13">
        <v>2011</v>
      </c>
      <c r="B13" s="96">
        <v>580172916.37</v>
      </c>
      <c r="C13" s="96">
        <f t="shared" si="0"/>
        <v>193966805.55</v>
      </c>
      <c r="D13" s="103">
        <v>386206110.82</v>
      </c>
      <c r="E13" s="101">
        <f t="shared" si="1"/>
        <v>0.6656741463155452</v>
      </c>
      <c r="F13" s="101">
        <f t="shared" si="2"/>
        <v>0.10625624521485014</v>
      </c>
      <c r="G13" s="101">
        <f t="shared" si="3"/>
        <v>-0.09577848007681403</v>
      </c>
      <c r="H13" s="101">
        <f t="shared" si="3"/>
        <v>-0.336902063896219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B9:AC95"/>
  <sheetViews>
    <sheetView showGridLines="0" zoomScale="79" zoomScaleNormal="79" zoomScalePageLayoutView="0" workbookViewId="0" topLeftCell="A1">
      <selection activeCell="S15" sqref="S15"/>
    </sheetView>
  </sheetViews>
  <sheetFormatPr defaultColWidth="9.140625" defaultRowHeight="15"/>
  <cols>
    <col min="1" max="3" width="9.140625" style="71" customWidth="1"/>
    <col min="4" max="4" width="8.421875" style="71" bestFit="1" customWidth="1"/>
    <col min="5" max="6" width="18.421875" style="71" bestFit="1" customWidth="1"/>
    <col min="7" max="11" width="9.140625" style="71" customWidth="1"/>
    <col min="12" max="12" width="5.28125" style="71" bestFit="1" customWidth="1"/>
    <col min="13" max="13" width="5.8515625" style="71" bestFit="1" customWidth="1"/>
    <col min="14" max="15" width="17.00390625" style="71" bestFit="1" customWidth="1"/>
    <col min="16" max="23" width="9.140625" style="71" customWidth="1"/>
    <col min="24" max="24" width="9.140625" style="73" customWidth="1"/>
    <col min="25" max="26" width="17.8515625" style="73" bestFit="1" customWidth="1"/>
    <col min="27" max="27" width="9.140625" style="73" customWidth="1"/>
    <col min="28" max="16384" width="9.140625" style="71" customWidth="1"/>
  </cols>
  <sheetData>
    <row r="1" ht="13.5" customHeight="1"/>
    <row r="9" spans="22:29" ht="15">
      <c r="V9" s="72"/>
      <c r="W9" s="72"/>
      <c r="AB9" s="72"/>
      <c r="AC9" s="72"/>
    </row>
    <row r="10" spans="22:29" ht="15">
      <c r="V10" s="72"/>
      <c r="W10" s="72"/>
      <c r="Y10" s="73" t="s">
        <v>1218</v>
      </c>
      <c r="Z10" s="73" t="s">
        <v>1219</v>
      </c>
      <c r="AB10" s="72"/>
      <c r="AC10" s="72"/>
    </row>
    <row r="11" spans="22:29" ht="15">
      <c r="V11" s="72"/>
      <c r="W11" s="72"/>
      <c r="X11" s="73" t="s">
        <v>338</v>
      </c>
      <c r="Y11" s="179">
        <f>'Organizações Sociais'!F23</f>
        <v>26161669.49</v>
      </c>
      <c r="Z11" s="179">
        <f>'Organizações Sociais'!F28</f>
        <v>85360000</v>
      </c>
      <c r="AB11" s="72"/>
      <c r="AC11" s="72"/>
    </row>
    <row r="12" spans="22:29" ht="15">
      <c r="V12" s="72"/>
      <c r="W12" s="72"/>
      <c r="X12" s="73" t="s">
        <v>339</v>
      </c>
      <c r="Y12" s="179">
        <f>'Organizações Sociais'!K23</f>
        <v>80818170.75</v>
      </c>
      <c r="Z12" s="179">
        <f>'Organizações Sociais'!K28</f>
        <v>37444200</v>
      </c>
      <c r="AB12" s="72"/>
      <c r="AC12" s="72"/>
    </row>
    <row r="13" spans="22:29" ht="15">
      <c r="V13" s="72"/>
      <c r="W13" s="72"/>
      <c r="X13" s="73" t="s">
        <v>440</v>
      </c>
      <c r="Y13" s="179">
        <f>'Organizações Sociais'!P23</f>
        <v>14799100.13</v>
      </c>
      <c r="Z13" s="179">
        <f>'Organizações Sociais'!P28</f>
        <v>24000000</v>
      </c>
      <c r="AB13" s="72"/>
      <c r="AC13" s="72"/>
    </row>
    <row r="14" spans="22:29" ht="15">
      <c r="V14" s="72"/>
      <c r="W14" s="72"/>
      <c r="X14" s="73" t="s">
        <v>441</v>
      </c>
      <c r="Y14" s="179">
        <f>'Organizações Sociais'!U23</f>
        <v>215433333.33</v>
      </c>
      <c r="Z14" s="179">
        <f>'Organizações Sociais'!U28</f>
        <v>209966666.67</v>
      </c>
      <c r="AB14" s="72"/>
      <c r="AC14" s="72"/>
    </row>
    <row r="15" spans="22:29" ht="15">
      <c r="V15" s="72"/>
      <c r="W15" s="72"/>
      <c r="X15" s="73" t="s">
        <v>442</v>
      </c>
      <c r="Y15" s="179">
        <f>'Organizações Sociais'!Z23</f>
        <v>21600000</v>
      </c>
      <c r="Z15" s="179">
        <f>'Organizações Sociais'!Z28</f>
        <v>83298136</v>
      </c>
      <c r="AB15" s="72"/>
      <c r="AC15" s="72"/>
    </row>
    <row r="16" spans="22:29" ht="15">
      <c r="V16" s="72"/>
      <c r="W16" s="72"/>
      <c r="X16" s="73" t="s">
        <v>443</v>
      </c>
      <c r="Y16" s="179">
        <f>'Organizações Sociais'!AE23</f>
        <v>45470280</v>
      </c>
      <c r="Z16" s="179">
        <v>0</v>
      </c>
      <c r="AB16" s="72"/>
      <c r="AC16" s="72"/>
    </row>
    <row r="17" spans="22:29" ht="15">
      <c r="V17" s="72"/>
      <c r="W17" s="72"/>
      <c r="X17" s="73" t="s">
        <v>444</v>
      </c>
      <c r="Y17" s="179">
        <f>'Organizações Sociais'!AJ23+'Organizações Sociais'!AJ28</f>
        <v>3300000</v>
      </c>
      <c r="Z17" s="179">
        <f>'Organizações Sociais'!AJ33</f>
        <v>15244040</v>
      </c>
      <c r="AB17" s="72"/>
      <c r="AC17" s="72"/>
    </row>
    <row r="18" spans="22:29" ht="15">
      <c r="V18" s="72"/>
      <c r="W18" s="72"/>
      <c r="X18" s="73" t="s">
        <v>445</v>
      </c>
      <c r="Y18" s="179">
        <f>'Organizações Sociais'!AO23+'Organizações Sociais'!AO28</f>
        <v>26623333</v>
      </c>
      <c r="Z18" s="179">
        <f>'Organizações Sociais'!AO33</f>
        <v>49193765.68</v>
      </c>
      <c r="AB18" s="72"/>
      <c r="AC18" s="72"/>
    </row>
    <row r="19" spans="22:29" ht="15">
      <c r="V19" s="72"/>
      <c r="W19" s="72"/>
      <c r="X19" s="73" t="s">
        <v>446</v>
      </c>
      <c r="Y19" s="179">
        <f>'Organizações Sociais'!AT23</f>
        <v>11168000</v>
      </c>
      <c r="Z19" s="179">
        <f>'Organizações Sociais'!AT28</f>
        <v>19974217.48</v>
      </c>
      <c r="AB19" s="72"/>
      <c r="AC19" s="72"/>
    </row>
    <row r="20" spans="22:29" ht="15">
      <c r="V20" s="72"/>
      <c r="W20" s="72"/>
      <c r="X20" s="73" t="s">
        <v>447</v>
      </c>
      <c r="Y20" s="179">
        <f>'Organizações Sociais'!AY23</f>
        <v>50000000</v>
      </c>
      <c r="Z20" s="179">
        <v>163474381.36</v>
      </c>
      <c r="AB20" s="72"/>
      <c r="AC20" s="72"/>
    </row>
    <row r="21" spans="22:29" ht="15">
      <c r="V21" s="72"/>
      <c r="W21" s="72"/>
      <c r="X21" s="73" t="s">
        <v>448</v>
      </c>
      <c r="Y21" s="179">
        <f>'Organizações Sociais'!BD23</f>
        <v>19825894.45</v>
      </c>
      <c r="Z21" s="179">
        <f>'Organizações Sociais'!BD28</f>
        <v>38994480</v>
      </c>
      <c r="AB21" s="72"/>
      <c r="AC21" s="72"/>
    </row>
    <row r="22" spans="22:29" ht="15">
      <c r="V22" s="72"/>
      <c r="W22" s="72"/>
      <c r="X22" s="73" t="s">
        <v>449</v>
      </c>
      <c r="Y22" s="179">
        <f>'Organizações Sociais'!BI23</f>
        <v>7051695.77</v>
      </c>
      <c r="Z22" s="179">
        <v>32764739.65</v>
      </c>
      <c r="AB22" s="72"/>
      <c r="AC22" s="72"/>
    </row>
    <row r="23" spans="22:29" ht="15">
      <c r="V23" s="72"/>
      <c r="W23" s="72"/>
      <c r="X23" s="73" t="s">
        <v>450</v>
      </c>
      <c r="Y23" s="179">
        <v>0</v>
      </c>
      <c r="Z23" s="179">
        <v>115908806.21</v>
      </c>
      <c r="AB23" s="72"/>
      <c r="AC23" s="72"/>
    </row>
    <row r="24" spans="22:29" ht="15">
      <c r="V24" s="72"/>
      <c r="W24" s="72"/>
      <c r="X24" s="73" t="s">
        <v>451</v>
      </c>
      <c r="Y24" s="179">
        <v>20137336.55</v>
      </c>
      <c r="Z24" s="179">
        <f>'Organizações Sociais'!BS33</f>
        <v>38514389</v>
      </c>
      <c r="AB24" s="72"/>
      <c r="AC24" s="72"/>
    </row>
    <row r="25" spans="22:29" ht="15">
      <c r="V25" s="72"/>
      <c r="W25" s="72"/>
      <c r="X25" s="73" t="s">
        <v>452</v>
      </c>
      <c r="Y25" s="179">
        <f>'Organizações Sociais'!BX23</f>
        <v>60000000</v>
      </c>
      <c r="Z25" s="179">
        <f>Gráficos!AU28+'Organizações Sociais'!BX33</f>
        <v>75090844.2</v>
      </c>
      <c r="AB25" s="72"/>
      <c r="AC25" s="72"/>
    </row>
    <row r="26" spans="22:29" ht="15">
      <c r="V26" s="72"/>
      <c r="W26" s="72"/>
      <c r="X26" s="73" t="s">
        <v>453</v>
      </c>
      <c r="Y26" s="179">
        <f>'Organizações Sociais'!CC23</f>
        <v>999750</v>
      </c>
      <c r="Z26" s="179">
        <f>'Organizações Sociais'!CC28</f>
        <v>32452090</v>
      </c>
      <c r="AB26" s="72"/>
      <c r="AC26" s="72"/>
    </row>
    <row r="27" spans="22:29" ht="15">
      <c r="V27" s="72"/>
      <c r="W27" s="72"/>
      <c r="X27" s="73" t="s">
        <v>454</v>
      </c>
      <c r="Y27" s="179">
        <f>'Organizações Sociais'!CH23</f>
        <v>47333334</v>
      </c>
      <c r="Z27" s="179">
        <f>'Organizações Sociais'!CH28</f>
        <v>93416666</v>
      </c>
      <c r="AB27" s="72"/>
      <c r="AC27" s="72"/>
    </row>
    <row r="28" spans="22:29" ht="15">
      <c r="V28" s="72"/>
      <c r="W28" s="72"/>
      <c r="X28" s="73" t="s">
        <v>455</v>
      </c>
      <c r="Y28" s="179">
        <v>0</v>
      </c>
      <c r="Z28" s="179">
        <f>'Organizações Sociais'!CM23</f>
        <v>28000000</v>
      </c>
      <c r="AB28" s="72"/>
      <c r="AC28" s="72"/>
    </row>
    <row r="29" spans="22:29" ht="15">
      <c r="V29" s="72"/>
      <c r="W29" s="72"/>
      <c r="X29" s="73" t="s">
        <v>456</v>
      </c>
      <c r="Y29" s="179">
        <v>0</v>
      </c>
      <c r="Z29" s="179">
        <f>'Organizações Sociais'!CR23</f>
        <v>6000000</v>
      </c>
      <c r="AB29" s="72"/>
      <c r="AC29" s="72"/>
    </row>
    <row r="30" spans="22:29" ht="15">
      <c r="V30" s="72"/>
      <c r="W30" s="72"/>
      <c r="X30" s="73" t="s">
        <v>497</v>
      </c>
      <c r="Y30" s="179">
        <f>'Organizações Sociais'!CX23+'Organizações Sociais'!CX28+'Organizações Sociais'!CX33</f>
        <v>140614839.82</v>
      </c>
      <c r="Z30" s="179">
        <v>0</v>
      </c>
      <c r="AB30" s="72"/>
      <c r="AC30" s="72"/>
    </row>
    <row r="31" spans="22:29" ht="15">
      <c r="V31" s="72"/>
      <c r="W31" s="72"/>
      <c r="X31" s="73" t="s">
        <v>458</v>
      </c>
      <c r="Y31" s="179">
        <f>'Organizações Sociais'!DC23</f>
        <v>5100000</v>
      </c>
      <c r="Z31" s="179">
        <v>0</v>
      </c>
      <c r="AB31" s="72"/>
      <c r="AC31" s="72"/>
    </row>
    <row r="32" spans="22:29" ht="15">
      <c r="V32" s="72"/>
      <c r="W32" s="72"/>
      <c r="X32" s="73" t="s">
        <v>498</v>
      </c>
      <c r="Y32" s="179">
        <f>'Organizações Sociais'!DH23+'Organizações Sociais'!DH28</f>
        <v>14553062.239999998</v>
      </c>
      <c r="Z32" s="179">
        <v>0</v>
      </c>
      <c r="AB32" s="72"/>
      <c r="AC32" s="72"/>
    </row>
    <row r="33" spans="22:29" ht="15">
      <c r="V33" s="72"/>
      <c r="W33" s="72"/>
      <c r="X33" s="73" t="s">
        <v>499</v>
      </c>
      <c r="Y33" s="179">
        <f>'Organizações Sociais'!DM23</f>
        <v>58500000</v>
      </c>
      <c r="Z33" s="179">
        <v>0</v>
      </c>
      <c r="AB33" s="72"/>
      <c r="AC33" s="72"/>
    </row>
    <row r="34" spans="22:29" ht="15">
      <c r="V34" s="72"/>
      <c r="W34" s="72"/>
      <c r="X34" s="73" t="s">
        <v>1217</v>
      </c>
      <c r="Y34" s="179">
        <v>0</v>
      </c>
      <c r="Z34" s="179">
        <v>111903182</v>
      </c>
      <c r="AB34" s="72"/>
      <c r="AC34" s="72"/>
    </row>
    <row r="35" spans="22:29" ht="15">
      <c r="V35" s="72"/>
      <c r="W35" s="72"/>
      <c r="AB35" s="72"/>
      <c r="AC35" s="72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63" ht="15">
      <c r="B63" s="72" t="s">
        <v>555</v>
      </c>
    </row>
    <row r="73" spans="16:20" ht="15">
      <c r="P73" s="72"/>
      <c r="Q73" s="72"/>
      <c r="R73" s="72"/>
      <c r="S73" s="72"/>
      <c r="T73" s="72"/>
    </row>
    <row r="74" spans="16:20" ht="15">
      <c r="P74" s="72"/>
      <c r="Q74" s="72"/>
      <c r="R74" s="72"/>
      <c r="S74" s="72"/>
      <c r="T74" s="72"/>
    </row>
    <row r="75" spans="16:20" ht="15">
      <c r="P75" s="72"/>
      <c r="Q75" s="72"/>
      <c r="R75" s="72"/>
      <c r="S75" s="72"/>
      <c r="T75" s="72"/>
    </row>
    <row r="76" spans="15:20" ht="15">
      <c r="O76" s="72"/>
      <c r="P76" s="72"/>
      <c r="Q76" s="72"/>
      <c r="R76" s="72"/>
      <c r="S76" s="72"/>
      <c r="T76" s="72"/>
    </row>
    <row r="77" spans="15:20" ht="15">
      <c r="O77" s="72"/>
      <c r="P77" s="72"/>
      <c r="Q77" s="72"/>
      <c r="R77" s="72"/>
      <c r="S77" s="72"/>
      <c r="T77" s="72"/>
    </row>
    <row r="78" spans="15:20" ht="15">
      <c r="O78" s="72"/>
      <c r="P78" s="72"/>
      <c r="Q78" s="72"/>
      <c r="R78" s="72"/>
      <c r="S78" s="72"/>
      <c r="T78" s="72"/>
    </row>
    <row r="79" spans="15:20" ht="15">
      <c r="O79" s="72"/>
      <c r="P79" s="72"/>
      <c r="Q79" s="72"/>
      <c r="R79" s="72"/>
      <c r="S79" s="72"/>
      <c r="T79" s="72"/>
    </row>
    <row r="80" spans="15:20" ht="15">
      <c r="O80" s="72"/>
      <c r="P80" s="72"/>
      <c r="Q80" s="72"/>
      <c r="R80" s="72"/>
      <c r="S80" s="72"/>
      <c r="T80" s="72"/>
    </row>
    <row r="81" spans="15:20" ht="15">
      <c r="O81" s="72"/>
      <c r="P81" s="72"/>
      <c r="Q81" s="72"/>
      <c r="R81" s="72"/>
      <c r="S81" s="72"/>
      <c r="T81" s="72"/>
    </row>
    <row r="82" spans="15:20" ht="15">
      <c r="O82" s="72"/>
      <c r="P82" s="72"/>
      <c r="Q82" s="72"/>
      <c r="R82" s="72"/>
      <c r="S82" s="72"/>
      <c r="T82" s="72"/>
    </row>
    <row r="83" spans="15:20" ht="15">
      <c r="O83" s="72"/>
      <c r="P83" s="72"/>
      <c r="Q83" s="72"/>
      <c r="R83" s="72"/>
      <c r="S83" s="72"/>
      <c r="T83" s="72"/>
    </row>
    <row r="84" spans="15:20" ht="15">
      <c r="O84" s="72"/>
      <c r="P84" s="72"/>
      <c r="Q84" s="72"/>
      <c r="R84" s="72"/>
      <c r="S84" s="72"/>
      <c r="T84" s="72"/>
    </row>
    <row r="85" spans="15:20" ht="15">
      <c r="O85" s="72"/>
      <c r="P85" s="72"/>
      <c r="Q85" s="72"/>
      <c r="R85" s="72"/>
      <c r="S85" s="72"/>
      <c r="T85" s="72"/>
    </row>
    <row r="86" spans="15:20" ht="15">
      <c r="O86" s="72"/>
      <c r="P86" s="72"/>
      <c r="Q86" s="72"/>
      <c r="R86" s="72"/>
      <c r="S86" s="72"/>
      <c r="T86" s="72"/>
    </row>
    <row r="87" spans="15:20" ht="15">
      <c r="O87" s="72"/>
      <c r="P87" s="72"/>
      <c r="Q87" s="72"/>
      <c r="R87" s="72"/>
      <c r="S87" s="72"/>
      <c r="T87" s="72"/>
    </row>
    <row r="88" spans="16:20" ht="15">
      <c r="P88" s="72"/>
      <c r="Q88" s="72"/>
      <c r="R88" s="72"/>
      <c r="S88" s="72"/>
      <c r="T88" s="72"/>
    </row>
    <row r="95" ht="15">
      <c r="B95" s="72" t="s">
        <v>555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C5:W61"/>
  <sheetViews>
    <sheetView zoomScale="85" zoomScaleNormal="85" zoomScalePageLayoutView="0" workbookViewId="0" topLeftCell="C1">
      <selection activeCell="M9" sqref="M9"/>
    </sheetView>
  </sheetViews>
  <sheetFormatPr defaultColWidth="9.140625" defaultRowHeight="15"/>
  <cols>
    <col min="1" max="2" width="9.140625" style="6" customWidth="1"/>
    <col min="3" max="3" width="8.421875" style="6" bestFit="1" customWidth="1"/>
    <col min="4" max="4" width="32.421875" style="113" hidden="1" customWidth="1"/>
    <col min="5" max="5" width="23.421875" style="6" bestFit="1" customWidth="1"/>
    <col min="6" max="6" width="6.00390625" style="6" bestFit="1" customWidth="1"/>
    <col min="7" max="7" width="7.00390625" style="6" bestFit="1" customWidth="1"/>
    <col min="8" max="8" width="6.421875" style="6" bestFit="1" customWidth="1"/>
    <col min="9" max="9" width="12.57421875" style="6" bestFit="1" customWidth="1"/>
    <col min="10" max="10" width="9.57421875" style="110" bestFit="1" customWidth="1"/>
    <col min="11" max="19" width="11.00390625" style="6" bestFit="1" customWidth="1"/>
    <col min="20" max="23" width="12.140625" style="6" bestFit="1" customWidth="1"/>
    <col min="24" max="16384" width="9.140625" style="6" customWidth="1"/>
  </cols>
  <sheetData>
    <row r="2" ht="15"/>
    <row r="3" ht="15"/>
    <row r="4" ht="15"/>
    <row r="5" ht="15">
      <c r="J5" s="6"/>
    </row>
    <row r="6" ht="15">
      <c r="J6" s="6"/>
    </row>
    <row r="7" spans="3:23" ht="15">
      <c r="C7" s="111" t="s">
        <v>615</v>
      </c>
      <c r="D7" s="114"/>
      <c r="E7" s="111" t="s">
        <v>605</v>
      </c>
      <c r="F7" s="111" t="s">
        <v>611</v>
      </c>
      <c r="G7" s="111" t="s">
        <v>612</v>
      </c>
      <c r="H7" s="118" t="s">
        <v>626</v>
      </c>
      <c r="I7" s="111" t="s">
        <v>613</v>
      </c>
      <c r="J7" s="111" t="s">
        <v>614</v>
      </c>
      <c r="K7" s="112" t="s">
        <v>627</v>
      </c>
      <c r="L7" s="112" t="s">
        <v>628</v>
      </c>
      <c r="M7" s="112" t="s">
        <v>629</v>
      </c>
      <c r="N7" s="112" t="s">
        <v>630</v>
      </c>
      <c r="O7" s="112" t="s">
        <v>631</v>
      </c>
      <c r="P7" s="112" t="s">
        <v>632</v>
      </c>
      <c r="Q7" s="112" t="s">
        <v>633</v>
      </c>
      <c r="R7" s="112" t="s">
        <v>634</v>
      </c>
      <c r="S7" s="112" t="s">
        <v>635</v>
      </c>
      <c r="T7" s="112" t="s">
        <v>636</v>
      </c>
      <c r="U7" s="112" t="s">
        <v>637</v>
      </c>
      <c r="V7" s="112" t="s">
        <v>638</v>
      </c>
      <c r="W7" s="112" t="s">
        <v>639</v>
      </c>
    </row>
    <row r="8" spans="3:23" ht="15">
      <c r="C8" s="104" t="s">
        <v>616</v>
      </c>
      <c r="D8" s="115" t="s">
        <v>570</v>
      </c>
      <c r="E8" t="s">
        <v>605</v>
      </c>
      <c r="F8">
        <v>1</v>
      </c>
      <c r="G8">
        <v>2004</v>
      </c>
      <c r="H8" s="118" t="s">
        <v>625</v>
      </c>
      <c r="I8" s="106">
        <v>38309</v>
      </c>
      <c r="J8" s="108">
        <v>3</v>
      </c>
      <c r="K8" s="109">
        <v>38755</v>
      </c>
      <c r="L8" s="109">
        <v>38755</v>
      </c>
      <c r="M8" s="109">
        <v>38755</v>
      </c>
      <c r="N8" s="105">
        <v>38878</v>
      </c>
      <c r="O8" s="105">
        <v>38952</v>
      </c>
      <c r="P8" s="105">
        <v>38989</v>
      </c>
      <c r="Q8" s="105">
        <v>39051</v>
      </c>
      <c r="R8" s="105">
        <v>39066</v>
      </c>
      <c r="S8" s="105">
        <v>39113</v>
      </c>
      <c r="T8" s="105">
        <v>39183</v>
      </c>
      <c r="U8" s="105">
        <v>39261</v>
      </c>
      <c r="V8" s="105"/>
      <c r="W8"/>
    </row>
    <row r="9" spans="3:23" ht="15">
      <c r="C9" s="104" t="s">
        <v>617</v>
      </c>
      <c r="D9" s="115" t="s">
        <v>590</v>
      </c>
      <c r="E9" t="s">
        <v>605</v>
      </c>
      <c r="F9">
        <v>2</v>
      </c>
      <c r="G9">
        <v>2004</v>
      </c>
      <c r="H9" s="118" t="s">
        <v>625</v>
      </c>
      <c r="I9" s="106">
        <v>38317</v>
      </c>
      <c r="J9" s="108">
        <v>3</v>
      </c>
      <c r="K9" s="105">
        <v>38680</v>
      </c>
      <c r="L9" s="105">
        <v>38882</v>
      </c>
      <c r="M9" s="107"/>
      <c r="N9" s="105">
        <v>39108</v>
      </c>
      <c r="O9" s="105">
        <v>39370</v>
      </c>
      <c r="P9"/>
      <c r="Q9"/>
      <c r="R9"/>
      <c r="S9"/>
      <c r="T9"/>
      <c r="U9"/>
      <c r="V9"/>
      <c r="W9"/>
    </row>
    <row r="10" spans="3:23" ht="15">
      <c r="C10" s="104" t="s">
        <v>497</v>
      </c>
      <c r="D10" s="115" t="s">
        <v>596</v>
      </c>
      <c r="E10" t="s">
        <v>605</v>
      </c>
      <c r="F10">
        <v>3</v>
      </c>
      <c r="G10">
        <v>2005</v>
      </c>
      <c r="H10" s="118" t="s">
        <v>625</v>
      </c>
      <c r="I10" s="106">
        <v>38443</v>
      </c>
      <c r="J10" s="108">
        <v>3</v>
      </c>
      <c r="K10" s="105">
        <v>38701</v>
      </c>
      <c r="L10" s="105">
        <v>38714</v>
      </c>
      <c r="M10" s="105">
        <v>38917</v>
      </c>
      <c r="N10" s="105">
        <v>38981</v>
      </c>
      <c r="O10" s="105">
        <v>39126</v>
      </c>
      <c r="P10" s="105">
        <v>39324</v>
      </c>
      <c r="Q10" s="105">
        <v>39398</v>
      </c>
      <c r="R10" s="105">
        <v>39503</v>
      </c>
      <c r="S10"/>
      <c r="T10"/>
      <c r="U10"/>
      <c r="V10"/>
      <c r="W10"/>
    </row>
    <row r="11" spans="3:23" ht="15">
      <c r="C11" s="104" t="s">
        <v>618</v>
      </c>
      <c r="D11" s="115" t="s">
        <v>573</v>
      </c>
      <c r="E11" t="s">
        <v>605</v>
      </c>
      <c r="F11">
        <v>4</v>
      </c>
      <c r="G11">
        <v>2005</v>
      </c>
      <c r="H11" s="118" t="s">
        <v>625</v>
      </c>
      <c r="I11" s="106">
        <v>38460</v>
      </c>
      <c r="J11" s="108">
        <v>3</v>
      </c>
      <c r="K11" s="105">
        <v>38812</v>
      </c>
      <c r="L11" s="105">
        <v>38812</v>
      </c>
      <c r="M11" s="105">
        <v>38974</v>
      </c>
      <c r="N11" s="105">
        <v>39014</v>
      </c>
      <c r="O11" s="105">
        <v>39079</v>
      </c>
      <c r="P11" s="105">
        <v>39199</v>
      </c>
      <c r="Q11" s="105">
        <v>39321</v>
      </c>
      <c r="R11" s="105">
        <v>39461</v>
      </c>
      <c r="S11"/>
      <c r="T11"/>
      <c r="U11"/>
      <c r="V11"/>
      <c r="W11"/>
    </row>
    <row r="12" spans="3:23" ht="15">
      <c r="C12" s="104" t="s">
        <v>619</v>
      </c>
      <c r="D12" s="115" t="s">
        <v>601</v>
      </c>
      <c r="E12" t="s">
        <v>605</v>
      </c>
      <c r="F12">
        <v>5</v>
      </c>
      <c r="G12">
        <v>2005</v>
      </c>
      <c r="H12" s="118" t="s">
        <v>625</v>
      </c>
      <c r="I12" s="106">
        <v>38575</v>
      </c>
      <c r="J12" s="108">
        <v>5</v>
      </c>
      <c r="K12" s="105">
        <v>39798</v>
      </c>
      <c r="L12" s="105">
        <v>40019</v>
      </c>
      <c r="M12" s="105">
        <v>40312</v>
      </c>
      <c r="N12"/>
      <c r="O12"/>
      <c r="P12"/>
      <c r="Q12"/>
      <c r="R12"/>
      <c r="S12"/>
      <c r="T12"/>
      <c r="U12"/>
      <c r="V12"/>
      <c r="W12"/>
    </row>
    <row r="13" spans="3:23" ht="15">
      <c r="C13" s="104" t="s">
        <v>499</v>
      </c>
      <c r="D13" s="115" t="s">
        <v>569</v>
      </c>
      <c r="E13" t="s">
        <v>605</v>
      </c>
      <c r="F13">
        <v>6</v>
      </c>
      <c r="G13">
        <v>2005</v>
      </c>
      <c r="H13" s="118" t="s">
        <v>625</v>
      </c>
      <c r="I13" s="106">
        <v>38518</v>
      </c>
      <c r="J13" s="108">
        <v>3</v>
      </c>
      <c r="K13" s="105">
        <v>38960</v>
      </c>
      <c r="L13" s="107"/>
      <c r="M13" s="105">
        <v>39101</v>
      </c>
      <c r="N13" s="105">
        <v>39108</v>
      </c>
      <c r="O13" s="105">
        <v>39422</v>
      </c>
      <c r="P13" s="105">
        <v>39503</v>
      </c>
      <c r="Q13" s="105">
        <v>39715</v>
      </c>
      <c r="R13" s="105">
        <v>39770</v>
      </c>
      <c r="S13"/>
      <c r="T13"/>
      <c r="U13"/>
      <c r="V13"/>
      <c r="W13"/>
    </row>
    <row r="14" spans="3:23" ht="15">
      <c r="C14" s="104" t="s">
        <v>620</v>
      </c>
      <c r="D14" s="115" t="s">
        <v>574</v>
      </c>
      <c r="E14" t="s">
        <v>605</v>
      </c>
      <c r="F14">
        <v>7</v>
      </c>
      <c r="G14">
        <v>2005</v>
      </c>
      <c r="H14" s="118" t="s">
        <v>625</v>
      </c>
      <c r="I14" s="106">
        <v>38708</v>
      </c>
      <c r="J14" s="108">
        <v>3</v>
      </c>
      <c r="K14" s="105">
        <v>39066</v>
      </c>
      <c r="L14" s="105">
        <v>39122</v>
      </c>
      <c r="M14" s="105">
        <v>39364</v>
      </c>
      <c r="N14" s="105">
        <v>39486</v>
      </c>
      <c r="O14" s="105">
        <v>39689</v>
      </c>
      <c r="P14" s="105">
        <v>39759</v>
      </c>
      <c r="Q14"/>
      <c r="R14"/>
      <c r="S14"/>
      <c r="T14"/>
      <c r="U14"/>
      <c r="V14"/>
      <c r="W14"/>
    </row>
    <row r="15" spans="3:23" ht="15">
      <c r="C15" s="104" t="s">
        <v>621</v>
      </c>
      <c r="D15" s="115" t="s">
        <v>599</v>
      </c>
      <c r="E15" t="s">
        <v>605</v>
      </c>
      <c r="F15">
        <v>8</v>
      </c>
      <c r="G15">
        <v>2005</v>
      </c>
      <c r="H15" s="118" t="s">
        <v>625</v>
      </c>
      <c r="I15" s="106">
        <v>38708</v>
      </c>
      <c r="J15" s="108">
        <v>3</v>
      </c>
      <c r="K15" s="105">
        <v>39013</v>
      </c>
      <c r="L15" s="105">
        <v>39063</v>
      </c>
      <c r="M15" s="105">
        <v>39108</v>
      </c>
      <c r="N15" s="105">
        <v>39505</v>
      </c>
      <c r="O15" s="105">
        <v>39765</v>
      </c>
      <c r="P15"/>
      <c r="Q15"/>
      <c r="R15"/>
      <c r="S15"/>
      <c r="T15"/>
      <c r="U15"/>
      <c r="V15"/>
      <c r="W15"/>
    </row>
    <row r="16" spans="3:23" ht="15">
      <c r="C16" s="104" t="s">
        <v>498</v>
      </c>
      <c r="D16" s="115" t="s">
        <v>591</v>
      </c>
      <c r="E16" t="s">
        <v>605</v>
      </c>
      <c r="F16">
        <v>9</v>
      </c>
      <c r="G16">
        <v>2005</v>
      </c>
      <c r="H16" s="118" t="s">
        <v>625</v>
      </c>
      <c r="I16" s="106">
        <v>38708</v>
      </c>
      <c r="J16" s="108">
        <v>3</v>
      </c>
      <c r="K16" s="105">
        <v>38905</v>
      </c>
      <c r="L16" s="105">
        <v>39080</v>
      </c>
      <c r="M16" s="105">
        <v>39139</v>
      </c>
      <c r="N16" s="105">
        <v>39364</v>
      </c>
      <c r="O16" s="105">
        <v>39419</v>
      </c>
      <c r="P16" s="105">
        <v>39512</v>
      </c>
      <c r="Q16" s="105">
        <v>39797</v>
      </c>
      <c r="R16"/>
      <c r="S16"/>
      <c r="T16"/>
      <c r="U16"/>
      <c r="V16"/>
      <c r="W16"/>
    </row>
    <row r="17" spans="3:23" ht="15">
      <c r="C17" s="104" t="s">
        <v>458</v>
      </c>
      <c r="D17" s="115" t="s">
        <v>594</v>
      </c>
      <c r="E17" t="s">
        <v>605</v>
      </c>
      <c r="F17">
        <v>11</v>
      </c>
      <c r="G17">
        <v>2006</v>
      </c>
      <c r="H17" s="118" t="s">
        <v>625</v>
      </c>
      <c r="I17" s="106">
        <v>38824</v>
      </c>
      <c r="J17" s="108">
        <v>1</v>
      </c>
      <c r="K17" s="105">
        <v>39139</v>
      </c>
      <c r="L17" s="105">
        <v>39157</v>
      </c>
      <c r="M17"/>
      <c r="N17"/>
      <c r="O17"/>
      <c r="P17"/>
      <c r="Q17"/>
      <c r="R17"/>
      <c r="S17"/>
      <c r="T17"/>
      <c r="U17"/>
      <c r="V17"/>
      <c r="W17"/>
    </row>
    <row r="18" spans="3:23" ht="15">
      <c r="C18" s="104" t="s">
        <v>622</v>
      </c>
      <c r="D18" s="115" t="s">
        <v>567</v>
      </c>
      <c r="E18" t="s">
        <v>605</v>
      </c>
      <c r="F18">
        <v>12</v>
      </c>
      <c r="G18">
        <v>2006</v>
      </c>
      <c r="H18" s="118" t="s">
        <v>625</v>
      </c>
      <c r="I18" s="106">
        <v>38824</v>
      </c>
      <c r="J18" s="108">
        <v>1</v>
      </c>
      <c r="K18" s="105">
        <v>39113</v>
      </c>
      <c r="L18" s="105">
        <v>39188</v>
      </c>
      <c r="M18"/>
      <c r="N18"/>
      <c r="O18"/>
      <c r="P18"/>
      <c r="Q18"/>
      <c r="R18"/>
      <c r="S18"/>
      <c r="T18"/>
      <c r="U18"/>
      <c r="V18"/>
      <c r="W18"/>
    </row>
    <row r="19" spans="3:23" ht="15">
      <c r="C19" s="104" t="s">
        <v>624</v>
      </c>
      <c r="D19" s="115"/>
      <c r="E19" t="s">
        <v>605</v>
      </c>
      <c r="F19">
        <v>14</v>
      </c>
      <c r="G19">
        <v>2006</v>
      </c>
      <c r="H19" s="118" t="s">
        <v>625</v>
      </c>
      <c r="I19" s="106">
        <v>39051</v>
      </c>
      <c r="J19" s="108">
        <v>3</v>
      </c>
      <c r="K19" s="105">
        <v>39288</v>
      </c>
      <c r="L19" s="105">
        <v>39395</v>
      </c>
      <c r="M19"/>
      <c r="N19" s="105">
        <v>39883</v>
      </c>
      <c r="O19" s="105">
        <v>40107</v>
      </c>
      <c r="P19" s="105">
        <v>39939</v>
      </c>
      <c r="Q19"/>
      <c r="R19"/>
      <c r="S19"/>
      <c r="T19"/>
      <c r="U19"/>
      <c r="V19"/>
      <c r="W19"/>
    </row>
    <row r="20" spans="3:23" ht="15">
      <c r="C20" s="104" t="s">
        <v>623</v>
      </c>
      <c r="D20" s="115" t="s">
        <v>607</v>
      </c>
      <c r="E20" t="s">
        <v>605</v>
      </c>
      <c r="F20">
        <v>15</v>
      </c>
      <c r="G20">
        <v>2007</v>
      </c>
      <c r="H20" s="118" t="s">
        <v>625</v>
      </c>
      <c r="I20" s="106">
        <v>39273</v>
      </c>
      <c r="J20" s="108">
        <v>3</v>
      </c>
      <c r="K20" s="105">
        <v>39378</v>
      </c>
      <c r="L20" s="105">
        <v>39414</v>
      </c>
      <c r="M20" s="105">
        <v>39459</v>
      </c>
      <c r="N20" s="105">
        <v>39643</v>
      </c>
      <c r="O20" s="105">
        <v>39792</v>
      </c>
      <c r="P20" s="107"/>
      <c r="Q20" s="105">
        <v>39879</v>
      </c>
      <c r="R20" s="105">
        <v>40161</v>
      </c>
      <c r="S20" s="105">
        <v>40207</v>
      </c>
      <c r="T20"/>
      <c r="U20"/>
      <c r="V20"/>
      <c r="W20"/>
    </row>
    <row r="21" spans="3:23" ht="15">
      <c r="C21" s="104" t="s">
        <v>624</v>
      </c>
      <c r="D21" s="115" t="s">
        <v>566</v>
      </c>
      <c r="E21" t="s">
        <v>605</v>
      </c>
      <c r="F21">
        <v>16</v>
      </c>
      <c r="G21">
        <v>2007</v>
      </c>
      <c r="H21" s="118" t="s">
        <v>625</v>
      </c>
      <c r="I21" s="106">
        <v>39280</v>
      </c>
      <c r="J21" s="108">
        <v>0.5</v>
      </c>
      <c r="K21" s="105">
        <v>39420</v>
      </c>
      <c r="L21"/>
      <c r="M21"/>
      <c r="N21"/>
      <c r="O21"/>
      <c r="P21"/>
      <c r="Q21"/>
      <c r="R21"/>
      <c r="S21"/>
      <c r="T21"/>
      <c r="U21"/>
      <c r="V21"/>
      <c r="W21"/>
    </row>
    <row r="22" spans="3:23" ht="15">
      <c r="C22" s="104" t="s">
        <v>447</v>
      </c>
      <c r="D22" s="115" t="s">
        <v>588</v>
      </c>
      <c r="E22" t="s">
        <v>605</v>
      </c>
      <c r="F22">
        <v>17</v>
      </c>
      <c r="G22">
        <v>2007</v>
      </c>
      <c r="H22" s="118" t="s">
        <v>625</v>
      </c>
      <c r="I22" s="106">
        <v>39288</v>
      </c>
      <c r="J22" s="108">
        <v>2</v>
      </c>
      <c r="K22" s="105">
        <v>39804</v>
      </c>
      <c r="L22" s="105">
        <v>39973</v>
      </c>
      <c r="M22" s="105">
        <v>40121</v>
      </c>
      <c r="N22"/>
      <c r="O22"/>
      <c r="P22"/>
      <c r="Q22"/>
      <c r="R22"/>
      <c r="S22"/>
      <c r="T22"/>
      <c r="U22"/>
      <c r="V22"/>
      <c r="W22"/>
    </row>
    <row r="23" spans="3:23" ht="15">
      <c r="C23" s="104" t="s">
        <v>624</v>
      </c>
      <c r="D23" s="115" t="s">
        <v>568</v>
      </c>
      <c r="E23" t="s">
        <v>605</v>
      </c>
      <c r="F23">
        <v>18</v>
      </c>
      <c r="G23">
        <v>2007</v>
      </c>
      <c r="H23" s="118" t="s">
        <v>625</v>
      </c>
      <c r="I23" s="106">
        <v>39387</v>
      </c>
      <c r="J23" s="108">
        <v>3</v>
      </c>
      <c r="K23"/>
      <c r="L23" s="105">
        <v>39696</v>
      </c>
      <c r="M23" s="105">
        <v>39784</v>
      </c>
      <c r="N23" s="105">
        <v>39882</v>
      </c>
      <c r="O23"/>
      <c r="P23"/>
      <c r="Q23"/>
      <c r="R23"/>
      <c r="S23"/>
      <c r="T23"/>
      <c r="U23"/>
      <c r="V23"/>
      <c r="W23"/>
    </row>
    <row r="24" spans="3:23" ht="15">
      <c r="C24" s="104" t="s">
        <v>616</v>
      </c>
      <c r="D24" s="115" t="s">
        <v>565</v>
      </c>
      <c r="E24" t="s">
        <v>605</v>
      </c>
      <c r="F24">
        <v>19</v>
      </c>
      <c r="G24">
        <v>2007</v>
      </c>
      <c r="H24" s="118" t="s">
        <v>625</v>
      </c>
      <c r="I24" s="106">
        <v>39405</v>
      </c>
      <c r="J24" s="108">
        <v>4</v>
      </c>
      <c r="K24" s="105">
        <v>39595</v>
      </c>
      <c r="L24" s="105">
        <v>39708</v>
      </c>
      <c r="M24" s="109">
        <v>39811</v>
      </c>
      <c r="N24" s="109">
        <v>39811</v>
      </c>
      <c r="O24" s="105">
        <v>39962</v>
      </c>
      <c r="P24" s="107"/>
      <c r="Q24" s="105">
        <v>40283</v>
      </c>
      <c r="R24" s="105">
        <v>40512</v>
      </c>
      <c r="S24" s="105">
        <v>40598</v>
      </c>
      <c r="T24" s="105">
        <v>40676</v>
      </c>
      <c r="U24" s="105">
        <v>40863</v>
      </c>
      <c r="V24"/>
      <c r="W24"/>
    </row>
    <row r="25" spans="3:23" ht="15">
      <c r="C25" s="104" t="s">
        <v>452</v>
      </c>
      <c r="D25" s="115" t="s">
        <v>603</v>
      </c>
      <c r="E25" t="s">
        <v>605</v>
      </c>
      <c r="F25">
        <v>20</v>
      </c>
      <c r="G25">
        <v>2007</v>
      </c>
      <c r="H25" s="118" t="s">
        <v>625</v>
      </c>
      <c r="I25" s="106">
        <v>39443</v>
      </c>
      <c r="J25" s="108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3:23" ht="15">
      <c r="C26" s="104" t="s">
        <v>617</v>
      </c>
      <c r="D26" s="116" t="s">
        <v>576</v>
      </c>
      <c r="E26" t="s">
        <v>605</v>
      </c>
      <c r="F26">
        <v>21</v>
      </c>
      <c r="G26">
        <v>2008</v>
      </c>
      <c r="H26" s="118" t="s">
        <v>625</v>
      </c>
      <c r="I26" s="106">
        <v>39449</v>
      </c>
      <c r="J26" s="108">
        <v>3</v>
      </c>
      <c r="K26" s="105">
        <v>39771</v>
      </c>
      <c r="L26" s="105">
        <v>39812</v>
      </c>
      <c r="M26" s="105">
        <v>39965</v>
      </c>
      <c r="N26" s="105">
        <v>40233</v>
      </c>
      <c r="O26" s="144">
        <v>40481</v>
      </c>
      <c r="P26" s="105">
        <v>40546</v>
      </c>
      <c r="Q26" s="105">
        <v>40848</v>
      </c>
      <c r="R26"/>
      <c r="S26"/>
      <c r="T26"/>
      <c r="U26"/>
      <c r="V26"/>
      <c r="W26"/>
    </row>
    <row r="27" spans="3:23" ht="15">
      <c r="C27" s="104" t="s">
        <v>497</v>
      </c>
      <c r="D27" s="115" t="s">
        <v>595</v>
      </c>
      <c r="E27" t="s">
        <v>605</v>
      </c>
      <c r="F27">
        <v>22</v>
      </c>
      <c r="G27">
        <v>2008</v>
      </c>
      <c r="H27" s="118" t="s">
        <v>625</v>
      </c>
      <c r="I27" s="106">
        <v>39539</v>
      </c>
      <c r="J27" s="108">
        <v>2</v>
      </c>
      <c r="K27" s="105">
        <v>39796</v>
      </c>
      <c r="L27" s="105">
        <v>39805</v>
      </c>
      <c r="M27" s="105">
        <v>39945</v>
      </c>
      <c r="N27" s="105">
        <v>40023</v>
      </c>
      <c r="O27" s="107"/>
      <c r="P27" s="105">
        <v>40234</v>
      </c>
      <c r="Q27"/>
      <c r="R27"/>
      <c r="S27"/>
      <c r="T27"/>
      <c r="U27"/>
      <c r="V27"/>
      <c r="W27"/>
    </row>
    <row r="28" spans="3:23" ht="15">
      <c r="C28" s="104" t="s">
        <v>497</v>
      </c>
      <c r="D28" s="115" t="s">
        <v>609</v>
      </c>
      <c r="E28" t="s">
        <v>605</v>
      </c>
      <c r="F28">
        <v>23</v>
      </c>
      <c r="G28">
        <v>2008</v>
      </c>
      <c r="H28" s="118" t="s">
        <v>625</v>
      </c>
      <c r="I28" s="106">
        <v>39539</v>
      </c>
      <c r="J28" s="108">
        <v>2</v>
      </c>
      <c r="K28" s="105">
        <v>39731</v>
      </c>
      <c r="L28" s="105">
        <v>39947</v>
      </c>
      <c r="M28" s="105">
        <v>40007</v>
      </c>
      <c r="N28" s="105">
        <v>40147</v>
      </c>
      <c r="O28"/>
      <c r="P28"/>
      <c r="Q28"/>
      <c r="R28"/>
      <c r="S28"/>
      <c r="T28"/>
      <c r="U28"/>
      <c r="V28"/>
      <c r="W28"/>
    </row>
    <row r="29" spans="3:23" ht="15">
      <c r="C29" s="104" t="s">
        <v>497</v>
      </c>
      <c r="D29" s="115" t="s">
        <v>610</v>
      </c>
      <c r="E29" t="s">
        <v>605</v>
      </c>
      <c r="F29">
        <v>24</v>
      </c>
      <c r="G29">
        <v>2008</v>
      </c>
      <c r="H29" s="118" t="s">
        <v>625</v>
      </c>
      <c r="I29" s="106">
        <v>39539</v>
      </c>
      <c r="J29" s="108">
        <v>2</v>
      </c>
      <c r="K29" s="107"/>
      <c r="L29" s="105">
        <v>39793</v>
      </c>
      <c r="M29" s="105">
        <v>39996</v>
      </c>
      <c r="N29" s="105">
        <v>40313</v>
      </c>
      <c r="O29"/>
      <c r="P29"/>
      <c r="Q29"/>
      <c r="R29"/>
      <c r="S29"/>
      <c r="T29"/>
      <c r="U29"/>
      <c r="V29"/>
      <c r="W29"/>
    </row>
    <row r="30" spans="3:23" ht="15">
      <c r="C30" s="104" t="s">
        <v>618</v>
      </c>
      <c r="D30" s="115" t="s">
        <v>575</v>
      </c>
      <c r="E30" t="s">
        <v>605</v>
      </c>
      <c r="F30">
        <v>25</v>
      </c>
      <c r="G30">
        <v>2008</v>
      </c>
      <c r="H30" s="118" t="s">
        <v>625</v>
      </c>
      <c r="I30" s="106">
        <v>39556</v>
      </c>
      <c r="J30" s="108">
        <v>3</v>
      </c>
      <c r="K30" s="105">
        <v>39738</v>
      </c>
      <c r="L30" s="105">
        <v>40050</v>
      </c>
      <c r="M30" s="105">
        <v>40128</v>
      </c>
      <c r="N30" s="105">
        <v>40193</v>
      </c>
      <c r="O30" s="105">
        <v>40232</v>
      </c>
      <c r="P30" s="105">
        <v>40305</v>
      </c>
      <c r="Q30" s="105">
        <v>40329</v>
      </c>
      <c r="R30" s="107"/>
      <c r="S30" s="105">
        <v>40499</v>
      </c>
      <c r="T30" s="105">
        <v>40626</v>
      </c>
      <c r="U30" s="105">
        <v>40696</v>
      </c>
      <c r="V30" s="105">
        <v>40809</v>
      </c>
      <c r="W30" s="105">
        <v>40893</v>
      </c>
    </row>
    <row r="31" spans="3:23" ht="15">
      <c r="C31" s="104" t="s">
        <v>622</v>
      </c>
      <c r="D31" s="115" t="s">
        <v>562</v>
      </c>
      <c r="E31" t="s">
        <v>605</v>
      </c>
      <c r="F31">
        <v>26</v>
      </c>
      <c r="G31">
        <v>2008</v>
      </c>
      <c r="H31" s="118" t="s">
        <v>626</v>
      </c>
      <c r="I31" s="106">
        <v>39570</v>
      </c>
      <c r="J31" s="108">
        <v>4</v>
      </c>
      <c r="K31" s="105">
        <v>39799</v>
      </c>
      <c r="L31" s="105">
        <v>39804</v>
      </c>
      <c r="M31" s="105">
        <v>39861</v>
      </c>
      <c r="N31" s="105">
        <v>40051</v>
      </c>
      <c r="O31" s="105">
        <v>40129</v>
      </c>
      <c r="P31" s="105">
        <v>40168</v>
      </c>
      <c r="Q31" s="105">
        <v>40433</v>
      </c>
      <c r="R31" s="105">
        <v>40560</v>
      </c>
      <c r="S31" s="105">
        <v>40686</v>
      </c>
      <c r="T31" s="105">
        <v>40854</v>
      </c>
      <c r="U31"/>
      <c r="V31"/>
      <c r="W31"/>
    </row>
    <row r="32" spans="3:23" ht="15">
      <c r="C32" s="104" t="s">
        <v>450</v>
      </c>
      <c r="D32" s="115" t="s">
        <v>572</v>
      </c>
      <c r="E32" t="s">
        <v>605</v>
      </c>
      <c r="F32">
        <v>27</v>
      </c>
      <c r="G32">
        <v>2008</v>
      </c>
      <c r="H32" s="118" t="s">
        <v>626</v>
      </c>
      <c r="I32" s="106">
        <v>39630</v>
      </c>
      <c r="J32" s="108">
        <v>4</v>
      </c>
      <c r="K32" s="105">
        <v>39731</v>
      </c>
      <c r="L32" s="105">
        <v>39864</v>
      </c>
      <c r="M32" s="105">
        <v>39994</v>
      </c>
      <c r="N32" s="105">
        <v>40168</v>
      </c>
      <c r="O32" s="105">
        <v>40193</v>
      </c>
      <c r="P32" s="105">
        <v>40401</v>
      </c>
      <c r="Q32" s="107"/>
      <c r="R32" s="105">
        <v>40542</v>
      </c>
      <c r="S32" s="105">
        <v>40696</v>
      </c>
      <c r="T32" s="105">
        <v>40821</v>
      </c>
      <c r="U32" s="105">
        <v>40939</v>
      </c>
      <c r="V32"/>
      <c r="W32"/>
    </row>
    <row r="33" spans="3:23" ht="15">
      <c r="C33" s="104" t="s">
        <v>451</v>
      </c>
      <c r="D33" s="115" t="s">
        <v>589</v>
      </c>
      <c r="E33" t="s">
        <v>605</v>
      </c>
      <c r="F33">
        <v>28</v>
      </c>
      <c r="G33">
        <v>2008</v>
      </c>
      <c r="H33" s="118" t="s">
        <v>625</v>
      </c>
      <c r="I33" s="106">
        <v>39699</v>
      </c>
      <c r="J33" s="108">
        <v>3</v>
      </c>
      <c r="K33" s="105">
        <v>39813</v>
      </c>
      <c r="L33" s="105">
        <v>39889</v>
      </c>
      <c r="M33" s="105">
        <v>40193</v>
      </c>
      <c r="N33" s="105">
        <v>40330</v>
      </c>
      <c r="O33" s="105">
        <v>40516</v>
      </c>
      <c r="P33" s="105">
        <v>40578</v>
      </c>
      <c r="Q33" s="105">
        <v>40735</v>
      </c>
      <c r="R33"/>
      <c r="S33"/>
      <c r="T33"/>
      <c r="U33"/>
      <c r="V33"/>
      <c r="W33"/>
    </row>
    <row r="34" spans="3:23" ht="15">
      <c r="C34" s="104" t="s">
        <v>448</v>
      </c>
      <c r="D34" s="115" t="s">
        <v>583</v>
      </c>
      <c r="E34" t="s">
        <v>605</v>
      </c>
      <c r="F34">
        <v>29</v>
      </c>
      <c r="G34">
        <v>2008</v>
      </c>
      <c r="H34" s="118" t="s">
        <v>625</v>
      </c>
      <c r="I34" s="106">
        <v>39643</v>
      </c>
      <c r="J34" s="108">
        <v>3</v>
      </c>
      <c r="K34" s="105">
        <v>39832</v>
      </c>
      <c r="L34" s="105">
        <v>40017</v>
      </c>
      <c r="M34" s="105">
        <v>40213</v>
      </c>
      <c r="N34" s="105">
        <v>40316</v>
      </c>
      <c r="O34" s="105">
        <v>40513</v>
      </c>
      <c r="P34" s="105">
        <v>40558</v>
      </c>
      <c r="Q34" s="105">
        <v>40682</v>
      </c>
      <c r="R34"/>
      <c r="S34"/>
      <c r="T34"/>
      <c r="U34"/>
      <c r="V34"/>
      <c r="W34"/>
    </row>
    <row r="35" spans="3:23" ht="15">
      <c r="C35" s="104" t="s">
        <v>450</v>
      </c>
      <c r="D35" s="115" t="s">
        <v>593</v>
      </c>
      <c r="E35" t="s">
        <v>605</v>
      </c>
      <c r="F35">
        <v>30</v>
      </c>
      <c r="G35">
        <v>2008</v>
      </c>
      <c r="H35" s="118" t="s">
        <v>626</v>
      </c>
      <c r="I35" s="106">
        <v>39750</v>
      </c>
      <c r="J35" s="108">
        <v>4</v>
      </c>
      <c r="K35" s="105">
        <v>39996</v>
      </c>
      <c r="L35" s="105">
        <v>40193</v>
      </c>
      <c r="M35" s="105">
        <v>40235</v>
      </c>
      <c r="N35" s="105">
        <v>40284</v>
      </c>
      <c r="O35" s="105">
        <v>40633</v>
      </c>
      <c r="P35"/>
      <c r="Q35"/>
      <c r="R35"/>
      <c r="S35"/>
      <c r="T35"/>
      <c r="U35"/>
      <c r="V35"/>
      <c r="W35"/>
    </row>
    <row r="36" spans="3:23" ht="15">
      <c r="C36" s="104" t="s">
        <v>621</v>
      </c>
      <c r="D36" s="115" t="s">
        <v>600</v>
      </c>
      <c r="E36" t="s">
        <v>605</v>
      </c>
      <c r="F36">
        <v>32</v>
      </c>
      <c r="G36">
        <v>2008</v>
      </c>
      <c r="H36" s="118" t="s">
        <v>626</v>
      </c>
      <c r="I36" s="106">
        <v>39805</v>
      </c>
      <c r="J36" s="108">
        <v>4</v>
      </c>
      <c r="K36" s="105">
        <v>40175</v>
      </c>
      <c r="L36" s="105">
        <v>40238</v>
      </c>
      <c r="M36" s="105">
        <v>40589</v>
      </c>
      <c r="N36" s="105">
        <v>40703</v>
      </c>
      <c r="O36"/>
      <c r="P36"/>
      <c r="Q36"/>
      <c r="R36"/>
      <c r="S36"/>
      <c r="T36"/>
      <c r="U36"/>
      <c r="V36"/>
      <c r="W36"/>
    </row>
    <row r="37" spans="3:23" ht="15">
      <c r="C37" s="104" t="s">
        <v>449</v>
      </c>
      <c r="D37" s="115" t="s">
        <v>604</v>
      </c>
      <c r="E37" t="s">
        <v>605</v>
      </c>
      <c r="F37">
        <v>33</v>
      </c>
      <c r="G37">
        <v>2008</v>
      </c>
      <c r="H37" s="118" t="s">
        <v>625</v>
      </c>
      <c r="I37" s="106">
        <v>39800</v>
      </c>
      <c r="J37" s="108">
        <v>3</v>
      </c>
      <c r="K37" s="105">
        <v>39875</v>
      </c>
      <c r="L37" s="107"/>
      <c r="M37" s="105">
        <v>40576</v>
      </c>
      <c r="N37" s="105">
        <v>40707</v>
      </c>
      <c r="O37"/>
      <c r="P37"/>
      <c r="Q37"/>
      <c r="R37"/>
      <c r="S37"/>
      <c r="T37"/>
      <c r="U37"/>
      <c r="V37"/>
      <c r="W37"/>
    </row>
    <row r="38" spans="3:23" ht="15">
      <c r="C38" s="151" t="s">
        <v>452</v>
      </c>
      <c r="D38" s="115" t="s">
        <v>602</v>
      </c>
      <c r="E38" t="s">
        <v>605</v>
      </c>
      <c r="F38">
        <v>34</v>
      </c>
      <c r="G38">
        <v>2008</v>
      </c>
      <c r="H38" s="118" t="s">
        <v>626</v>
      </c>
      <c r="I38" s="106">
        <v>39786</v>
      </c>
      <c r="J38" s="10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23" ht="15">
      <c r="C39" s="104" t="s">
        <v>620</v>
      </c>
      <c r="D39" s="115" t="s">
        <v>563</v>
      </c>
      <c r="E39" t="s">
        <v>605</v>
      </c>
      <c r="F39">
        <v>35</v>
      </c>
      <c r="G39">
        <v>2008</v>
      </c>
      <c r="H39" s="118" t="s">
        <v>626</v>
      </c>
      <c r="I39" s="106">
        <v>38708</v>
      </c>
      <c r="J39" s="108">
        <v>5</v>
      </c>
      <c r="K39" s="107"/>
      <c r="L39" s="105">
        <v>40169</v>
      </c>
      <c r="M39" s="105">
        <v>40175</v>
      </c>
      <c r="N39" s="105">
        <v>40452</v>
      </c>
      <c r="O39" s="105">
        <v>40542</v>
      </c>
      <c r="P39" s="105">
        <v>40905</v>
      </c>
      <c r="Q39" s="105">
        <v>40985</v>
      </c>
      <c r="R39"/>
      <c r="S39"/>
      <c r="T39"/>
      <c r="U39"/>
      <c r="V39"/>
      <c r="W39"/>
    </row>
    <row r="40" spans="3:23" ht="15">
      <c r="C40" s="104" t="s">
        <v>498</v>
      </c>
      <c r="D40" s="115" t="s">
        <v>571</v>
      </c>
      <c r="E40" t="s">
        <v>605</v>
      </c>
      <c r="F40">
        <v>36</v>
      </c>
      <c r="G40">
        <v>2008</v>
      </c>
      <c r="H40" s="118" t="s">
        <v>625</v>
      </c>
      <c r="I40" s="106">
        <v>39804</v>
      </c>
      <c r="J40" s="108">
        <v>2</v>
      </c>
      <c r="K40" s="105">
        <v>40211</v>
      </c>
      <c r="L40" s="105">
        <v>40298</v>
      </c>
      <c r="M40"/>
      <c r="N40"/>
      <c r="O40"/>
      <c r="P40"/>
      <c r="Q40"/>
      <c r="R40"/>
      <c r="S40"/>
      <c r="T40"/>
      <c r="U40"/>
      <c r="V40"/>
      <c r="W40"/>
    </row>
    <row r="41" spans="3:23" ht="15">
      <c r="C41" s="104" t="s">
        <v>453</v>
      </c>
      <c r="D41" s="115" t="s">
        <v>598</v>
      </c>
      <c r="E41" t="s">
        <v>605</v>
      </c>
      <c r="F41">
        <v>37</v>
      </c>
      <c r="G41">
        <v>2009</v>
      </c>
      <c r="H41" s="118" t="s">
        <v>626</v>
      </c>
      <c r="I41" s="106">
        <v>39986</v>
      </c>
      <c r="J41" s="108">
        <v>4</v>
      </c>
      <c r="K41" s="105">
        <v>40133</v>
      </c>
      <c r="L41" s="105">
        <v>40388</v>
      </c>
      <c r="M41" s="105">
        <v>40492</v>
      </c>
      <c r="N41" s="105">
        <v>40588</v>
      </c>
      <c r="O41" s="105">
        <v>40696</v>
      </c>
      <c r="P41"/>
      <c r="Q41"/>
      <c r="R41"/>
      <c r="S41"/>
      <c r="T41"/>
      <c r="U41"/>
      <c r="V41"/>
      <c r="W41"/>
    </row>
    <row r="42" spans="3:23" ht="15">
      <c r="C42" s="104" t="s">
        <v>454</v>
      </c>
      <c r="D42" s="115" t="s">
        <v>597</v>
      </c>
      <c r="E42" t="s">
        <v>605</v>
      </c>
      <c r="F42">
        <v>38</v>
      </c>
      <c r="G42">
        <v>2009</v>
      </c>
      <c r="H42" s="118" t="s">
        <v>626</v>
      </c>
      <c r="I42" s="106">
        <v>40148</v>
      </c>
      <c r="J42" s="108">
        <v>5</v>
      </c>
      <c r="K42" s="105">
        <v>40316</v>
      </c>
      <c r="L42" s="105">
        <v>40471</v>
      </c>
      <c r="M42" s="105">
        <v>40598</v>
      </c>
      <c r="N42" s="105">
        <v>40688</v>
      </c>
      <c r="O42"/>
      <c r="P42"/>
      <c r="Q42"/>
      <c r="R42"/>
      <c r="S42"/>
      <c r="T42"/>
      <c r="U42"/>
      <c r="V42"/>
      <c r="W42"/>
    </row>
    <row r="43" spans="3:23" ht="15">
      <c r="C43" s="104" t="s">
        <v>624</v>
      </c>
      <c r="D43" s="115" t="s">
        <v>592</v>
      </c>
      <c r="E43" t="s">
        <v>605</v>
      </c>
      <c r="F43">
        <v>39</v>
      </c>
      <c r="G43">
        <v>2009</v>
      </c>
      <c r="H43" s="118" t="s">
        <v>626</v>
      </c>
      <c r="I43" s="106">
        <v>40157</v>
      </c>
      <c r="J43" s="108">
        <v>4</v>
      </c>
      <c r="K43" s="105">
        <v>40365</v>
      </c>
      <c r="L43" s="105">
        <v>40365</v>
      </c>
      <c r="M43" s="105">
        <v>40612</v>
      </c>
      <c r="N43" s="105">
        <v>41010</v>
      </c>
      <c r="O43"/>
      <c r="P43"/>
      <c r="Q43"/>
      <c r="R43"/>
      <c r="S43"/>
      <c r="T43"/>
      <c r="U43"/>
      <c r="V43"/>
      <c r="W43"/>
    </row>
    <row r="44" spans="3:23" ht="15">
      <c r="C44" s="104" t="s">
        <v>447</v>
      </c>
      <c r="D44" s="115" t="s">
        <v>557</v>
      </c>
      <c r="E44" t="s">
        <v>605</v>
      </c>
      <c r="F44">
        <v>40</v>
      </c>
      <c r="G44">
        <v>2009</v>
      </c>
      <c r="H44" s="118" t="s">
        <v>626</v>
      </c>
      <c r="I44" s="106">
        <v>40179</v>
      </c>
      <c r="J44" s="108">
        <v>2</v>
      </c>
      <c r="K44" s="105">
        <v>40323</v>
      </c>
      <c r="L44" s="105">
        <v>40585</v>
      </c>
      <c r="M44" s="105">
        <v>40694</v>
      </c>
      <c r="N44" s="105">
        <v>40939</v>
      </c>
      <c r="O44"/>
      <c r="P44"/>
      <c r="Q44"/>
      <c r="R44"/>
      <c r="S44"/>
      <c r="T44"/>
      <c r="U44"/>
      <c r="V44"/>
      <c r="W44"/>
    </row>
    <row r="45" spans="3:23" ht="15">
      <c r="C45" s="104" t="s">
        <v>619</v>
      </c>
      <c r="D45" s="115" t="s">
        <v>606</v>
      </c>
      <c r="E45" t="s">
        <v>605</v>
      </c>
      <c r="F45">
        <v>41</v>
      </c>
      <c r="G45">
        <v>2010</v>
      </c>
      <c r="H45" s="118" t="s">
        <v>626</v>
      </c>
      <c r="I45" s="106">
        <v>38575</v>
      </c>
      <c r="J45" s="108">
        <v>5</v>
      </c>
      <c r="K45" s="105">
        <v>40904</v>
      </c>
      <c r="L45"/>
      <c r="M45"/>
      <c r="N45"/>
      <c r="O45"/>
      <c r="P45"/>
      <c r="Q45"/>
      <c r="R45"/>
      <c r="S45"/>
      <c r="T45"/>
      <c r="U45"/>
      <c r="V45"/>
      <c r="W45"/>
    </row>
    <row r="46" spans="3:23" ht="15">
      <c r="C46" s="104" t="s">
        <v>623</v>
      </c>
      <c r="D46" s="115" t="s">
        <v>560</v>
      </c>
      <c r="E46" t="s">
        <v>605</v>
      </c>
      <c r="F46">
        <v>42</v>
      </c>
      <c r="G46">
        <v>2010</v>
      </c>
      <c r="H46" s="118" t="s">
        <v>626</v>
      </c>
      <c r="I46" s="106">
        <v>40369</v>
      </c>
      <c r="J46" s="108">
        <v>3</v>
      </c>
      <c r="K46" s="105">
        <v>40367</v>
      </c>
      <c r="L46" s="105">
        <v>40683</v>
      </c>
      <c r="M46" s="105">
        <v>40851</v>
      </c>
      <c r="N46" s="105">
        <v>40949</v>
      </c>
      <c r="O46"/>
      <c r="P46"/>
      <c r="Q46"/>
      <c r="R46"/>
      <c r="S46"/>
      <c r="T46"/>
      <c r="U46"/>
      <c r="V46"/>
      <c r="W46"/>
    </row>
    <row r="47" spans="3:23" ht="15">
      <c r="C47" s="104" t="s">
        <v>455</v>
      </c>
      <c r="D47" s="115" t="s">
        <v>577</v>
      </c>
      <c r="E47" t="s">
        <v>605</v>
      </c>
      <c r="F47">
        <v>43</v>
      </c>
      <c r="G47">
        <v>2010</v>
      </c>
      <c r="H47" s="118" t="s">
        <v>626</v>
      </c>
      <c r="I47" s="106">
        <v>40422</v>
      </c>
      <c r="J47" s="108">
        <v>3</v>
      </c>
      <c r="K47" s="105">
        <v>40550</v>
      </c>
      <c r="L47" s="105">
        <v>40725</v>
      </c>
      <c r="M47"/>
      <c r="N47"/>
      <c r="O47"/>
      <c r="P47"/>
      <c r="Q47"/>
      <c r="R47"/>
      <c r="S47"/>
      <c r="T47"/>
      <c r="U47"/>
      <c r="V47"/>
      <c r="W47"/>
    </row>
    <row r="48" spans="3:23" ht="15">
      <c r="C48" s="104" t="s">
        <v>450</v>
      </c>
      <c r="D48" s="115" t="s">
        <v>586</v>
      </c>
      <c r="E48" t="s">
        <v>605</v>
      </c>
      <c r="F48">
        <v>44</v>
      </c>
      <c r="G48">
        <v>2010</v>
      </c>
      <c r="H48" s="118" t="s">
        <v>626</v>
      </c>
      <c r="I48" s="106">
        <v>40422</v>
      </c>
      <c r="J48" s="108">
        <v>3</v>
      </c>
      <c r="K48" s="105">
        <v>40549</v>
      </c>
      <c r="L48" s="105">
        <v>40878</v>
      </c>
      <c r="M48"/>
      <c r="N48"/>
      <c r="O48"/>
      <c r="P48"/>
      <c r="Q48"/>
      <c r="R48"/>
      <c r="S48"/>
      <c r="T48"/>
      <c r="U48"/>
      <c r="V48"/>
      <c r="W48"/>
    </row>
    <row r="49" spans="3:23" ht="15">
      <c r="C49" s="104" t="s">
        <v>451</v>
      </c>
      <c r="D49" s="115" t="s">
        <v>585</v>
      </c>
      <c r="E49" t="s">
        <v>605</v>
      </c>
      <c r="F49">
        <v>46</v>
      </c>
      <c r="G49">
        <v>2010</v>
      </c>
      <c r="H49" s="118" t="s">
        <v>625</v>
      </c>
      <c r="I49" s="106">
        <v>40504</v>
      </c>
      <c r="J49" s="108">
        <v>0.5</v>
      </c>
      <c r="K49" s="105">
        <v>40683</v>
      </c>
      <c r="L49"/>
      <c r="M49"/>
      <c r="N49"/>
      <c r="O49"/>
      <c r="P49"/>
      <c r="Q49"/>
      <c r="R49"/>
      <c r="S49"/>
      <c r="T49"/>
      <c r="U49"/>
      <c r="V49"/>
      <c r="W49"/>
    </row>
    <row r="50" spans="3:23" ht="15">
      <c r="C50" s="104" t="s">
        <v>447</v>
      </c>
      <c r="D50" s="115" t="s">
        <v>580</v>
      </c>
      <c r="E50" t="s">
        <v>605</v>
      </c>
      <c r="F50">
        <v>1</v>
      </c>
      <c r="G50">
        <v>2011</v>
      </c>
      <c r="H50" s="118" t="s">
        <v>626</v>
      </c>
      <c r="I50" s="106">
        <v>40595</v>
      </c>
      <c r="J50" s="108">
        <v>5</v>
      </c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3:23" ht="15">
      <c r="C51" s="104" t="s">
        <v>456</v>
      </c>
      <c r="D51" s="115" t="s">
        <v>579</v>
      </c>
      <c r="E51" t="s">
        <v>605</v>
      </c>
      <c r="F51">
        <v>2</v>
      </c>
      <c r="G51">
        <v>2011</v>
      </c>
      <c r="H51" s="118" t="s">
        <v>626</v>
      </c>
      <c r="I51" s="106">
        <v>40634</v>
      </c>
      <c r="J51" s="108">
        <v>4</v>
      </c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3:23" ht="15">
      <c r="C52" s="104" t="s">
        <v>448</v>
      </c>
      <c r="D52" s="115" t="s">
        <v>558</v>
      </c>
      <c r="E52" t="s">
        <v>605</v>
      </c>
      <c r="F52">
        <v>3</v>
      </c>
      <c r="G52">
        <v>2011</v>
      </c>
      <c r="H52" s="118" t="s">
        <v>626</v>
      </c>
      <c r="I52" s="106">
        <v>40738</v>
      </c>
      <c r="J52" s="108">
        <v>4</v>
      </c>
      <c r="K52" s="105">
        <v>40840</v>
      </c>
      <c r="L52" s="105">
        <v>40939</v>
      </c>
      <c r="M52"/>
      <c r="N52"/>
      <c r="O52"/>
      <c r="P52"/>
      <c r="Q52"/>
      <c r="R52"/>
      <c r="S52"/>
      <c r="T52"/>
      <c r="U52"/>
      <c r="V52"/>
      <c r="W52"/>
    </row>
    <row r="53" spans="3:23" ht="15">
      <c r="C53" s="104" t="s">
        <v>449</v>
      </c>
      <c r="D53" s="115" t="s">
        <v>582</v>
      </c>
      <c r="E53" t="s">
        <v>605</v>
      </c>
      <c r="F53">
        <v>4</v>
      </c>
      <c r="G53">
        <v>2011</v>
      </c>
      <c r="H53" s="118" t="s">
        <v>626</v>
      </c>
      <c r="I53" s="106">
        <v>40756</v>
      </c>
      <c r="J53" s="108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3:23" ht="15">
      <c r="C54" s="104" t="s">
        <v>451</v>
      </c>
      <c r="D54" s="115" t="s">
        <v>561</v>
      </c>
      <c r="E54" t="s">
        <v>605</v>
      </c>
      <c r="F54">
        <v>5</v>
      </c>
      <c r="G54">
        <v>2011</v>
      </c>
      <c r="H54" s="118" t="s">
        <v>626</v>
      </c>
      <c r="I54" s="106">
        <v>40795</v>
      </c>
      <c r="J54" s="108">
        <v>4</v>
      </c>
      <c r="K54" s="105">
        <v>40848</v>
      </c>
      <c r="L54"/>
      <c r="M54"/>
      <c r="N54"/>
      <c r="O54"/>
      <c r="P54"/>
      <c r="Q54"/>
      <c r="R54"/>
      <c r="S54"/>
      <c r="T54"/>
      <c r="U54"/>
      <c r="V54"/>
      <c r="W54"/>
    </row>
    <row r="55" spans="3:23" ht="15">
      <c r="C55" s="104" t="s">
        <v>616</v>
      </c>
      <c r="D55" s="115" t="s">
        <v>581</v>
      </c>
      <c r="E55" t="s">
        <v>605</v>
      </c>
      <c r="F55">
        <v>6</v>
      </c>
      <c r="G55">
        <v>2011</v>
      </c>
      <c r="H55" s="118" t="s">
        <v>626</v>
      </c>
      <c r="I55" s="106">
        <v>40909</v>
      </c>
      <c r="J55" s="108">
        <v>4</v>
      </c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3:23" ht="15">
      <c r="C56" s="104" t="s">
        <v>450</v>
      </c>
      <c r="D56" s="115" t="s">
        <v>587</v>
      </c>
      <c r="E56" t="s">
        <v>605</v>
      </c>
      <c r="F56">
        <v>7</v>
      </c>
      <c r="G56">
        <v>2011</v>
      </c>
      <c r="H56" s="118" t="s">
        <v>626</v>
      </c>
      <c r="I56" s="106">
        <v>40897</v>
      </c>
      <c r="J56" s="108">
        <v>4</v>
      </c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3:23" ht="15">
      <c r="C57" s="104" t="s">
        <v>608</v>
      </c>
      <c r="D57" s="115" t="s">
        <v>564</v>
      </c>
      <c r="E57" t="s">
        <v>605</v>
      </c>
      <c r="F57">
        <v>8</v>
      </c>
      <c r="G57">
        <v>2011</v>
      </c>
      <c r="H57" s="118" t="s">
        <v>626</v>
      </c>
      <c r="I57" s="106">
        <v>40897</v>
      </c>
      <c r="J57" s="108">
        <v>4</v>
      </c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3:23" ht="15">
      <c r="C58" s="104" t="s">
        <v>449</v>
      </c>
      <c r="D58" s="115" t="s">
        <v>578</v>
      </c>
      <c r="E58" t="s">
        <v>605</v>
      </c>
      <c r="F58">
        <v>9</v>
      </c>
      <c r="G58">
        <v>2011</v>
      </c>
      <c r="H58" s="118" t="s">
        <v>626</v>
      </c>
      <c r="I58" s="106">
        <v>40893</v>
      </c>
      <c r="J58" s="108">
        <v>5</v>
      </c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3:23" ht="15">
      <c r="C59" s="104" t="s">
        <v>618</v>
      </c>
      <c r="D59" s="115" t="s">
        <v>584</v>
      </c>
      <c r="E59" t="s">
        <v>605</v>
      </c>
      <c r="F59">
        <v>10</v>
      </c>
      <c r="G59">
        <v>2011</v>
      </c>
      <c r="H59" s="118" t="s">
        <v>626</v>
      </c>
      <c r="I59" s="106">
        <v>40909</v>
      </c>
      <c r="J59" s="108">
        <v>4</v>
      </c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3:23" ht="15">
      <c r="C60" s="104" t="s">
        <v>617</v>
      </c>
      <c r="D60" s="116" t="s">
        <v>559</v>
      </c>
      <c r="E60" t="s">
        <v>605</v>
      </c>
      <c r="F60">
        <v>1</v>
      </c>
      <c r="G60">
        <v>2012</v>
      </c>
      <c r="H60" s="118" t="s">
        <v>626</v>
      </c>
      <c r="I60" s="106">
        <v>40911</v>
      </c>
      <c r="J60" s="108">
        <v>4</v>
      </c>
      <c r="K60"/>
      <c r="L60"/>
      <c r="M60"/>
      <c r="N60"/>
      <c r="O60"/>
      <c r="P60"/>
      <c r="Q60"/>
      <c r="R60"/>
      <c r="S60"/>
      <c r="T60"/>
      <c r="U60"/>
      <c r="V60"/>
      <c r="W60"/>
    </row>
    <row r="61" ht="15">
      <c r="Q61" s="117"/>
    </row>
  </sheetData>
  <sheetProtection/>
  <autoFilter ref="C7:W60"/>
  <conditionalFormatting sqref="I8:I22 J8:W60 I24:I60">
    <cfRule type="cellIs" priority="1" dxfId="10" operator="equal" stopIfTrue="1">
      <formula>$T$15</formula>
    </cfRule>
  </conditionalFormatting>
  <dataValidations count="1">
    <dataValidation type="list" allowBlank="1" showInputMessage="1" showErrorMessage="1" sqref="H8:H65536">
      <formula1>"ÑVG,VG"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AK62"/>
  <sheetViews>
    <sheetView zoomScale="85" zoomScaleNormal="85" zoomScalePageLayoutView="0" workbookViewId="0" topLeftCell="A1">
      <pane xSplit="4" topLeftCell="E1" activePane="topRight" state="frozen"/>
      <selection pane="topLeft" activeCell="A5" sqref="A5"/>
      <selection pane="topRight" activeCell="AJ6" sqref="AJ6"/>
    </sheetView>
  </sheetViews>
  <sheetFormatPr defaultColWidth="9.140625" defaultRowHeight="15"/>
  <cols>
    <col min="1" max="2" width="9.140625" style="6" customWidth="1"/>
    <col min="3" max="3" width="8.421875" style="6" bestFit="1" customWidth="1"/>
    <col min="4" max="4" width="10.8515625" style="6" bestFit="1" customWidth="1"/>
    <col min="5" max="5" width="5.140625" style="6" customWidth="1"/>
    <col min="6" max="6" width="5.00390625" style="6" customWidth="1"/>
    <col min="7" max="7" width="25.00390625" style="6" customWidth="1"/>
    <col min="8" max="8" width="36.421875" style="6" customWidth="1"/>
    <col min="9" max="9" width="15.421875" style="6" bestFit="1" customWidth="1"/>
    <col min="10" max="10" width="10.421875" style="6" bestFit="1" customWidth="1"/>
    <col min="11" max="11" width="8.28125" style="6" bestFit="1" customWidth="1"/>
    <col min="12" max="12" width="9.57421875" style="6" bestFit="1" customWidth="1"/>
    <col min="13" max="13" width="14.57421875" style="159" bestFit="1" customWidth="1"/>
    <col min="14" max="14" width="15.57421875" style="159" bestFit="1" customWidth="1"/>
    <col min="15" max="24" width="16.57421875" style="159" bestFit="1" customWidth="1"/>
    <col min="25" max="25" width="14.57421875" style="159" bestFit="1" customWidth="1"/>
    <col min="26" max="26" width="18.28125" style="6" bestFit="1" customWidth="1"/>
    <col min="27" max="27" width="18.28125" style="160" bestFit="1" customWidth="1"/>
    <col min="28" max="28" width="14.140625" style="6" bestFit="1" customWidth="1"/>
    <col min="29" max="37" width="3.140625" style="159" bestFit="1" customWidth="1"/>
    <col min="38" max="16384" width="9.140625" style="6" customWidth="1"/>
  </cols>
  <sheetData>
    <row r="2" ht="15"/>
    <row r="3" ht="15"/>
    <row r="4" ht="15"/>
    <row r="5" ht="15"/>
    <row r="6" ht="15"/>
    <row r="7" spans="3:37" s="161" customFormat="1" ht="15.75" thickBot="1">
      <c r="C7" s="157" t="s">
        <v>615</v>
      </c>
      <c r="D7" s="157" t="s">
        <v>1198</v>
      </c>
      <c r="E7" s="157" t="s">
        <v>1199</v>
      </c>
      <c r="F7" s="157" t="s">
        <v>626</v>
      </c>
      <c r="G7" s="157" t="s">
        <v>1200</v>
      </c>
      <c r="H7" s="157" t="s">
        <v>1201</v>
      </c>
      <c r="I7" s="157" t="s">
        <v>866</v>
      </c>
      <c r="J7" s="157" t="s">
        <v>878</v>
      </c>
      <c r="K7" s="157" t="s">
        <v>867</v>
      </c>
      <c r="L7" s="157" t="s">
        <v>868</v>
      </c>
      <c r="M7" s="156" t="s">
        <v>870</v>
      </c>
      <c r="N7" s="156" t="s">
        <v>871</v>
      </c>
      <c r="O7" s="156" t="s">
        <v>872</v>
      </c>
      <c r="P7" s="156" t="s">
        <v>873</v>
      </c>
      <c r="Q7" s="156" t="s">
        <v>874</v>
      </c>
      <c r="R7" s="156" t="s">
        <v>875</v>
      </c>
      <c r="S7" s="156">
        <v>10</v>
      </c>
      <c r="T7" s="156">
        <v>11</v>
      </c>
      <c r="U7" s="156">
        <v>12</v>
      </c>
      <c r="V7" s="156">
        <v>13</v>
      </c>
      <c r="W7" s="156">
        <v>14</v>
      </c>
      <c r="X7" s="156">
        <v>15</v>
      </c>
      <c r="Y7" s="156" t="s">
        <v>879</v>
      </c>
      <c r="Z7" s="157" t="s">
        <v>876</v>
      </c>
      <c r="AA7" s="158" t="s">
        <v>762</v>
      </c>
      <c r="AB7" s="156" t="s">
        <v>1197</v>
      </c>
      <c r="AC7" s="156" t="s">
        <v>870</v>
      </c>
      <c r="AD7" s="156" t="s">
        <v>871</v>
      </c>
      <c r="AE7" s="156" t="s">
        <v>872</v>
      </c>
      <c r="AF7" s="156" t="s">
        <v>873</v>
      </c>
      <c r="AG7" s="156" t="s">
        <v>874</v>
      </c>
      <c r="AH7" s="156" t="s">
        <v>875</v>
      </c>
      <c r="AI7" s="156">
        <v>10</v>
      </c>
      <c r="AJ7" s="156">
        <v>11</v>
      </c>
      <c r="AK7" s="156">
        <v>12</v>
      </c>
    </row>
    <row r="8" spans="3:37" ht="15">
      <c r="C8" s="146" t="s">
        <v>616</v>
      </c>
      <c r="D8" s="145" t="s">
        <v>693</v>
      </c>
      <c r="E8" s="145" t="s">
        <v>853</v>
      </c>
      <c r="F8" s="145" t="s">
        <v>863</v>
      </c>
      <c r="G8" t="s">
        <v>685</v>
      </c>
      <c r="H8" t="s">
        <v>686</v>
      </c>
      <c r="I8">
        <v>5</v>
      </c>
      <c r="J8" t="s">
        <v>869</v>
      </c>
      <c r="K8" t="s">
        <v>869</v>
      </c>
      <c r="L8" t="s">
        <v>869</v>
      </c>
      <c r="M8" s="96">
        <v>1121973.91</v>
      </c>
      <c r="N8" s="96">
        <v>5289536.6</v>
      </c>
      <c r="O8" s="96">
        <v>7285777.75</v>
      </c>
      <c r="P8" s="96">
        <v>8014355.52</v>
      </c>
      <c r="Q8" s="96"/>
      <c r="R8" s="96"/>
      <c r="S8" s="96"/>
      <c r="T8" s="96"/>
      <c r="U8" s="96"/>
      <c r="V8" s="96"/>
      <c r="W8" s="96"/>
      <c r="X8" s="96"/>
      <c r="Y8" s="96"/>
      <c r="Z8" s="96">
        <f>SUM(M8:Y8)</f>
        <v>21711643.78</v>
      </c>
      <c r="AA8" s="96">
        <f>SUM(M8:X8)</f>
        <v>21711643.78</v>
      </c>
      <c r="AB8">
        <f aca="true" t="shared" si="0" ref="AB8:AB39">SUM(AC8:AK8)</f>
        <v>11</v>
      </c>
      <c r="AC8" s="145">
        <v>0</v>
      </c>
      <c r="AD8" s="145">
        <v>0</v>
      </c>
      <c r="AE8" s="145">
        <v>8</v>
      </c>
      <c r="AF8" s="145">
        <v>3</v>
      </c>
      <c r="AG8" s="145">
        <v>0</v>
      </c>
      <c r="AH8" s="145">
        <v>0</v>
      </c>
      <c r="AI8" s="145">
        <v>0</v>
      </c>
      <c r="AJ8" s="145">
        <v>0</v>
      </c>
      <c r="AK8" s="145">
        <v>0</v>
      </c>
    </row>
    <row r="9" spans="3:37" ht="15">
      <c r="C9" s="146" t="s">
        <v>616</v>
      </c>
      <c r="D9" s="145" t="s">
        <v>717</v>
      </c>
      <c r="E9" s="145" t="s">
        <v>854</v>
      </c>
      <c r="F9" s="145" t="s">
        <v>863</v>
      </c>
      <c r="G9" t="s">
        <v>718</v>
      </c>
      <c r="H9" t="s">
        <v>111</v>
      </c>
      <c r="I9">
        <v>6</v>
      </c>
      <c r="J9" t="s">
        <v>869</v>
      </c>
      <c r="K9" t="s">
        <v>869</v>
      </c>
      <c r="L9" t="s">
        <v>869</v>
      </c>
      <c r="M9" s="96"/>
      <c r="N9" s="96"/>
      <c r="O9" s="96"/>
      <c r="P9" s="96">
        <v>2000000</v>
      </c>
      <c r="Q9" s="96">
        <v>20840000</v>
      </c>
      <c r="R9" s="96">
        <v>20840000</v>
      </c>
      <c r="S9" s="96">
        <v>20840000</v>
      </c>
      <c r="T9" s="96">
        <v>20840000</v>
      </c>
      <c r="U9" s="96"/>
      <c r="V9" s="96"/>
      <c r="W9" s="96"/>
      <c r="X9" s="96"/>
      <c r="Y9" s="96"/>
      <c r="Z9" s="96">
        <f aca="true" t="shared" si="1" ref="Z9:Z36">SUM(M9:X9)</f>
        <v>85360000</v>
      </c>
      <c r="AA9" s="96">
        <v>85360000</v>
      </c>
      <c r="AB9">
        <f t="shared" si="0"/>
        <v>11</v>
      </c>
      <c r="AC9" s="145">
        <v>0</v>
      </c>
      <c r="AD9" s="145">
        <v>0</v>
      </c>
      <c r="AE9" s="145">
        <v>0</v>
      </c>
      <c r="AF9" s="145">
        <v>0</v>
      </c>
      <c r="AG9" s="145">
        <v>4</v>
      </c>
      <c r="AH9" s="145">
        <v>2</v>
      </c>
      <c r="AI9" s="145">
        <v>2</v>
      </c>
      <c r="AJ9" s="145">
        <v>3</v>
      </c>
      <c r="AK9" s="145">
        <v>0</v>
      </c>
    </row>
    <row r="10" spans="3:37" ht="15">
      <c r="C10" s="146" t="s">
        <v>616</v>
      </c>
      <c r="D10" s="145" t="s">
        <v>694</v>
      </c>
      <c r="E10" s="145" t="s">
        <v>855</v>
      </c>
      <c r="F10" s="145" t="s">
        <v>626</v>
      </c>
      <c r="G10" t="s">
        <v>695</v>
      </c>
      <c r="H10" t="s">
        <v>111</v>
      </c>
      <c r="I10">
        <v>2</v>
      </c>
      <c r="J10" t="s">
        <v>869</v>
      </c>
      <c r="K10" t="s">
        <v>869</v>
      </c>
      <c r="L10" t="s">
        <v>869</v>
      </c>
      <c r="M10" s="96"/>
      <c r="N10" s="96"/>
      <c r="O10" s="96"/>
      <c r="P10" s="96"/>
      <c r="Q10" s="96"/>
      <c r="R10" s="96"/>
      <c r="S10" s="96"/>
      <c r="T10" s="96">
        <v>5250000</v>
      </c>
      <c r="U10" s="96">
        <v>30000000</v>
      </c>
      <c r="V10" s="96">
        <v>32100000</v>
      </c>
      <c r="W10" s="96">
        <v>34347000</v>
      </c>
      <c r="X10" s="96">
        <v>36751290</v>
      </c>
      <c r="Y10" s="96"/>
      <c r="Z10" s="96">
        <f t="shared" si="1"/>
        <v>138448290</v>
      </c>
      <c r="AA10" s="96">
        <v>138448290</v>
      </c>
      <c r="AB10">
        <f t="shared" si="0"/>
        <v>0</v>
      </c>
      <c r="AC10" s="145">
        <v>0</v>
      </c>
      <c r="AD10" s="145">
        <v>0</v>
      </c>
      <c r="AE10" s="145">
        <v>0</v>
      </c>
      <c r="AF10" s="145"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</row>
    <row r="11" spans="3:37" ht="15">
      <c r="C11" s="146" t="s">
        <v>617</v>
      </c>
      <c r="D11" s="145" t="s">
        <v>862</v>
      </c>
      <c r="E11" s="145" t="s">
        <v>853</v>
      </c>
      <c r="F11" s="145" t="s">
        <v>863</v>
      </c>
      <c r="G11" t="s">
        <v>685</v>
      </c>
      <c r="H11" t="s">
        <v>116</v>
      </c>
      <c r="I11"/>
      <c r="J11"/>
      <c r="K11"/>
      <c r="L11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>
        <f t="shared" si="1"/>
        <v>0</v>
      </c>
      <c r="AA11" s="96"/>
      <c r="AB11">
        <f t="shared" si="0"/>
        <v>5</v>
      </c>
      <c r="AC11" s="145">
        <v>0</v>
      </c>
      <c r="AD11" s="145">
        <v>1</v>
      </c>
      <c r="AE11" s="145">
        <v>2</v>
      </c>
      <c r="AF11" s="145">
        <v>2</v>
      </c>
      <c r="AG11" s="145">
        <v>0</v>
      </c>
      <c r="AH11" s="145">
        <v>0</v>
      </c>
      <c r="AI11" s="145">
        <v>0</v>
      </c>
      <c r="AJ11" s="145">
        <v>0</v>
      </c>
      <c r="AK11" s="145">
        <v>0</v>
      </c>
    </row>
    <row r="12" spans="3:37" ht="15">
      <c r="C12" s="146" t="s">
        <v>617</v>
      </c>
      <c r="D12" s="145" t="s">
        <v>843</v>
      </c>
      <c r="E12" s="145" t="s">
        <v>856</v>
      </c>
      <c r="F12" s="145" t="s">
        <v>863</v>
      </c>
      <c r="G12" t="s">
        <v>718</v>
      </c>
      <c r="H12" t="s">
        <v>116</v>
      </c>
      <c r="I12" s="153" t="s">
        <v>1196</v>
      </c>
      <c r="J12" t="s">
        <v>877</v>
      </c>
      <c r="K12" t="s">
        <v>877</v>
      </c>
      <c r="L12" t="s">
        <v>869</v>
      </c>
      <c r="M12" s="96"/>
      <c r="N12" s="96"/>
      <c r="O12" s="96"/>
      <c r="P12" s="96"/>
      <c r="Q12" s="96">
        <v>37444200</v>
      </c>
      <c r="R12" s="96">
        <v>44052000</v>
      </c>
      <c r="S12" s="96">
        <v>44052000</v>
      </c>
      <c r="T12" s="96">
        <v>44052000</v>
      </c>
      <c r="U12" s="96"/>
      <c r="V12" s="96"/>
      <c r="W12" s="96"/>
      <c r="X12" s="96"/>
      <c r="Y12" s="96"/>
      <c r="Z12" s="96">
        <f t="shared" si="1"/>
        <v>169600200</v>
      </c>
      <c r="AA12" s="96">
        <v>169600200</v>
      </c>
      <c r="AB12">
        <f t="shared" si="0"/>
        <v>7</v>
      </c>
      <c r="AC12" s="145">
        <v>0</v>
      </c>
      <c r="AD12" s="145">
        <v>0</v>
      </c>
      <c r="AE12" s="145">
        <v>0</v>
      </c>
      <c r="AF12" s="145">
        <v>0</v>
      </c>
      <c r="AG12" s="145">
        <v>2</v>
      </c>
      <c r="AH12" s="145">
        <v>1</v>
      </c>
      <c r="AI12" s="145">
        <v>2</v>
      </c>
      <c r="AJ12" s="145">
        <v>2</v>
      </c>
      <c r="AK12" s="145">
        <v>0</v>
      </c>
    </row>
    <row r="13" spans="3:37" ht="15">
      <c r="C13" s="146" t="s">
        <v>617</v>
      </c>
      <c r="D13" s="145" t="s">
        <v>844</v>
      </c>
      <c r="E13" s="145" t="s">
        <v>857</v>
      </c>
      <c r="F13" s="145" t="s">
        <v>626</v>
      </c>
      <c r="G13" t="s">
        <v>695</v>
      </c>
      <c r="H13" t="s">
        <v>116</v>
      </c>
      <c r="I13" s="95" t="s">
        <v>1195</v>
      </c>
      <c r="J13" t="s">
        <v>877</v>
      </c>
      <c r="K13" t="s">
        <v>877</v>
      </c>
      <c r="L13" t="s">
        <v>869</v>
      </c>
      <c r="M13" s="96"/>
      <c r="N13" s="96"/>
      <c r="O13" s="96"/>
      <c r="P13" s="96"/>
      <c r="Q13" s="96"/>
      <c r="R13" s="96"/>
      <c r="S13" s="96"/>
      <c r="T13" s="96"/>
      <c r="U13" s="96">
        <v>63509869.95</v>
      </c>
      <c r="V13" s="96">
        <v>57780000</v>
      </c>
      <c r="W13" s="96">
        <v>61824600</v>
      </c>
      <c r="X13" s="96">
        <v>66152322</v>
      </c>
      <c r="Y13" s="96"/>
      <c r="Z13" s="96">
        <f t="shared" si="1"/>
        <v>249266791.95</v>
      </c>
      <c r="AA13" s="96">
        <v>249266791.95</v>
      </c>
      <c r="AB13">
        <f t="shared" si="0"/>
        <v>0</v>
      </c>
      <c r="AC13" s="145">
        <v>0</v>
      </c>
      <c r="AD13" s="145">
        <v>0</v>
      </c>
      <c r="AE13" s="145">
        <v>0</v>
      </c>
      <c r="AF13" s="145">
        <v>0</v>
      </c>
      <c r="AG13" s="145">
        <v>0</v>
      </c>
      <c r="AH13" s="145">
        <v>0</v>
      </c>
      <c r="AI13" s="145">
        <v>0</v>
      </c>
      <c r="AJ13" s="145">
        <v>0</v>
      </c>
      <c r="AK13" s="145">
        <v>0</v>
      </c>
    </row>
    <row r="14" spans="3:37" ht="15">
      <c r="C14" s="146" t="s">
        <v>618</v>
      </c>
      <c r="D14" s="145" t="s">
        <v>744</v>
      </c>
      <c r="E14" s="145" t="s">
        <v>858</v>
      </c>
      <c r="F14" s="145" t="s">
        <v>863</v>
      </c>
      <c r="G14" t="s">
        <v>685</v>
      </c>
      <c r="H14" t="s">
        <v>745</v>
      </c>
      <c r="I14">
        <v>0</v>
      </c>
      <c r="J14" t="s">
        <v>869</v>
      </c>
      <c r="K14" t="s">
        <v>869</v>
      </c>
      <c r="L14" t="s">
        <v>869</v>
      </c>
      <c r="M14" s="96"/>
      <c r="N14" s="96">
        <v>2458421</v>
      </c>
      <c r="O14" s="96">
        <v>4118671</v>
      </c>
      <c r="P14" s="96">
        <v>4118671</v>
      </c>
      <c r="Q14" s="96">
        <v>1600000</v>
      </c>
      <c r="R14" s="96"/>
      <c r="S14" s="96"/>
      <c r="T14" s="96"/>
      <c r="U14" s="96"/>
      <c r="V14" s="96"/>
      <c r="W14" s="96"/>
      <c r="X14" s="96"/>
      <c r="Y14" s="96"/>
      <c r="Z14" s="96">
        <f t="shared" si="1"/>
        <v>12295763</v>
      </c>
      <c r="AA14" s="96">
        <v>12295763</v>
      </c>
      <c r="AB14">
        <f t="shared" si="0"/>
        <v>8</v>
      </c>
      <c r="AC14" s="145">
        <v>0</v>
      </c>
      <c r="AD14" s="145">
        <v>0</v>
      </c>
      <c r="AE14" s="145">
        <v>5</v>
      </c>
      <c r="AF14" s="145">
        <v>2</v>
      </c>
      <c r="AG14" s="145">
        <v>1</v>
      </c>
      <c r="AH14" s="145">
        <v>0</v>
      </c>
      <c r="AI14" s="145">
        <v>0</v>
      </c>
      <c r="AJ14" s="145">
        <v>0</v>
      </c>
      <c r="AK14" s="145">
        <v>0</v>
      </c>
    </row>
    <row r="15" spans="3:37" ht="15">
      <c r="C15" s="146" t="s">
        <v>618</v>
      </c>
      <c r="D15" s="145" t="s">
        <v>743</v>
      </c>
      <c r="E15" s="145" t="s">
        <v>856</v>
      </c>
      <c r="F15" s="145" t="s">
        <v>863</v>
      </c>
      <c r="G15" t="s">
        <v>718</v>
      </c>
      <c r="H15" t="s">
        <v>121</v>
      </c>
      <c r="I15">
        <v>0</v>
      </c>
      <c r="J15" t="s">
        <v>869</v>
      </c>
      <c r="K15" t="s">
        <v>869</v>
      </c>
      <c r="L15" t="s">
        <v>869</v>
      </c>
      <c r="M15" s="96"/>
      <c r="N15" s="96"/>
      <c r="O15" s="96"/>
      <c r="P15" s="96"/>
      <c r="Q15" s="96">
        <v>3000000</v>
      </c>
      <c r="R15" s="96">
        <v>7000000</v>
      </c>
      <c r="S15" s="96">
        <v>7000000</v>
      </c>
      <c r="T15" s="96">
        <v>7000000</v>
      </c>
      <c r="U15" s="96"/>
      <c r="V15" s="96"/>
      <c r="W15" s="96"/>
      <c r="X15" s="96"/>
      <c r="Y15" s="96"/>
      <c r="Z15" s="96">
        <f t="shared" si="1"/>
        <v>24000000</v>
      </c>
      <c r="AA15" s="96">
        <v>24000000</v>
      </c>
      <c r="AB15">
        <f t="shared" si="0"/>
        <v>12</v>
      </c>
      <c r="AC15" s="145">
        <v>0</v>
      </c>
      <c r="AD15" s="145">
        <v>0</v>
      </c>
      <c r="AE15" s="145">
        <v>0</v>
      </c>
      <c r="AF15" s="145">
        <v>0</v>
      </c>
      <c r="AG15" s="145">
        <v>1</v>
      </c>
      <c r="AH15" s="145">
        <v>2</v>
      </c>
      <c r="AI15" s="145">
        <v>5</v>
      </c>
      <c r="AJ15" s="145">
        <v>4</v>
      </c>
      <c r="AK15" s="145">
        <v>0</v>
      </c>
    </row>
    <row r="16" spans="3:37" ht="15">
      <c r="C16" s="146" t="s">
        <v>618</v>
      </c>
      <c r="D16" s="145" t="s">
        <v>725</v>
      </c>
      <c r="E16" s="145" t="s">
        <v>855</v>
      </c>
      <c r="F16" s="145" t="s">
        <v>626</v>
      </c>
      <c r="G16" t="s">
        <v>695</v>
      </c>
      <c r="H16" t="s">
        <v>121</v>
      </c>
      <c r="I16">
        <v>0</v>
      </c>
      <c r="J16" t="s">
        <v>869</v>
      </c>
      <c r="K16" t="s">
        <v>869</v>
      </c>
      <c r="L16" t="s">
        <v>869</v>
      </c>
      <c r="M16" s="96"/>
      <c r="N16" s="96"/>
      <c r="O16" s="96"/>
      <c r="P16" s="96"/>
      <c r="Q16" s="96"/>
      <c r="R16" s="96"/>
      <c r="S16" s="96"/>
      <c r="T16" s="96"/>
      <c r="U16" s="96">
        <v>12000000</v>
      </c>
      <c r="V16" s="96">
        <v>12840000</v>
      </c>
      <c r="W16" s="96">
        <v>13738800</v>
      </c>
      <c r="X16" s="96">
        <v>14700516</v>
      </c>
      <c r="Y16" s="96"/>
      <c r="Z16" s="96">
        <f t="shared" si="1"/>
        <v>53279316</v>
      </c>
      <c r="AA16" s="96">
        <v>54179316</v>
      </c>
      <c r="AB16">
        <f t="shared" si="0"/>
        <v>0</v>
      </c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45">
        <v>0</v>
      </c>
      <c r="AJ16" s="145">
        <v>0</v>
      </c>
      <c r="AK16" s="145">
        <v>0</v>
      </c>
    </row>
    <row r="17" spans="3:37" ht="15">
      <c r="C17" s="146" t="s">
        <v>619</v>
      </c>
      <c r="D17" s="145" t="s">
        <v>749</v>
      </c>
      <c r="E17" s="145" t="s">
        <v>858</v>
      </c>
      <c r="F17" s="145" t="s">
        <v>863</v>
      </c>
      <c r="G17" t="s">
        <v>748</v>
      </c>
      <c r="H17" t="s">
        <v>123</v>
      </c>
      <c r="I17">
        <v>2</v>
      </c>
      <c r="J17" t="s">
        <v>869</v>
      </c>
      <c r="K17" t="s">
        <v>869</v>
      </c>
      <c r="L17" t="s">
        <v>869</v>
      </c>
      <c r="M17" s="96"/>
      <c r="N17" s="96">
        <v>7600000</v>
      </c>
      <c r="O17" s="96">
        <v>43000000</v>
      </c>
      <c r="P17" s="96">
        <v>43000000</v>
      </c>
      <c r="Q17" s="96">
        <v>43000000</v>
      </c>
      <c r="R17" s="96">
        <v>43000000</v>
      </c>
      <c r="S17" s="96">
        <v>35833333.33</v>
      </c>
      <c r="T17" s="96"/>
      <c r="U17" s="96"/>
      <c r="V17" s="96"/>
      <c r="W17" s="96"/>
      <c r="X17" s="96"/>
      <c r="Y17" s="96"/>
      <c r="Z17" s="96">
        <f t="shared" si="1"/>
        <v>215433333.32999998</v>
      </c>
      <c r="AA17" s="96">
        <v>215433333.33</v>
      </c>
      <c r="AB17">
        <f t="shared" si="0"/>
        <v>3</v>
      </c>
      <c r="AC17" s="145">
        <v>0</v>
      </c>
      <c r="AD17" s="145">
        <v>0</v>
      </c>
      <c r="AE17" s="145">
        <v>0</v>
      </c>
      <c r="AF17" s="145">
        <v>0</v>
      </c>
      <c r="AG17" s="145">
        <v>1</v>
      </c>
      <c r="AH17" s="145">
        <v>1</v>
      </c>
      <c r="AI17" s="145">
        <v>1</v>
      </c>
      <c r="AJ17" s="145">
        <v>0</v>
      </c>
      <c r="AK17" s="145">
        <v>0</v>
      </c>
    </row>
    <row r="18" spans="3:37" ht="15">
      <c r="C18" s="146" t="s">
        <v>619</v>
      </c>
      <c r="D18" s="145" t="s">
        <v>751</v>
      </c>
      <c r="E18" s="145" t="s">
        <v>859</v>
      </c>
      <c r="F18" s="145" t="s">
        <v>626</v>
      </c>
      <c r="G18" t="s">
        <v>718</v>
      </c>
      <c r="H18" t="s">
        <v>123</v>
      </c>
      <c r="I18">
        <v>2</v>
      </c>
      <c r="J18" t="s">
        <v>869</v>
      </c>
      <c r="K18" t="s">
        <v>869</v>
      </c>
      <c r="L18" t="s">
        <v>869</v>
      </c>
      <c r="M18" s="96"/>
      <c r="N18" s="96"/>
      <c r="O18" s="96"/>
      <c r="P18" s="96"/>
      <c r="Q18" s="96"/>
      <c r="R18" s="96"/>
      <c r="S18" s="96">
        <v>7166666.67</v>
      </c>
      <c r="T18" s="96">
        <v>43400000</v>
      </c>
      <c r="U18" s="96">
        <v>53400000</v>
      </c>
      <c r="V18" s="96">
        <v>53000000</v>
      </c>
      <c r="W18" s="96">
        <v>53000000</v>
      </c>
      <c r="X18" s="96"/>
      <c r="Y18" s="96"/>
      <c r="Z18" s="96">
        <f t="shared" si="1"/>
        <v>209966666.67000002</v>
      </c>
      <c r="AA18" s="96">
        <v>209966666.67</v>
      </c>
      <c r="AB18">
        <f t="shared" si="0"/>
        <v>1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1</v>
      </c>
      <c r="AK18" s="145">
        <v>0</v>
      </c>
    </row>
    <row r="19" spans="3:37" ht="15">
      <c r="C19" s="146" t="s">
        <v>620</v>
      </c>
      <c r="D19" s="145" t="s">
        <v>752</v>
      </c>
      <c r="E19" s="145" t="s">
        <v>858</v>
      </c>
      <c r="F19" s="145" t="s">
        <v>863</v>
      </c>
      <c r="G19" t="s">
        <v>748</v>
      </c>
      <c r="H19" s="124" t="s">
        <v>127</v>
      </c>
      <c r="I19">
        <v>1</v>
      </c>
      <c r="J19" t="s">
        <v>877</v>
      </c>
      <c r="K19" t="s">
        <v>869</v>
      </c>
      <c r="L19" t="s">
        <v>877</v>
      </c>
      <c r="M19" s="96"/>
      <c r="N19" s="96">
        <v>2041000</v>
      </c>
      <c r="O19" s="96">
        <v>4459000</v>
      </c>
      <c r="P19" s="96">
        <v>6500000</v>
      </c>
      <c r="Q19" s="96">
        <v>6500000</v>
      </c>
      <c r="R19" s="96"/>
      <c r="S19" s="96"/>
      <c r="T19" s="96"/>
      <c r="U19" s="96"/>
      <c r="V19" s="96"/>
      <c r="W19" s="96"/>
      <c r="X19" s="96"/>
      <c r="Y19" s="96"/>
      <c r="Z19" s="96">
        <f t="shared" si="1"/>
        <v>19500000</v>
      </c>
      <c r="AA19" s="96">
        <v>19500000</v>
      </c>
      <c r="AB19">
        <f t="shared" si="0"/>
        <v>6</v>
      </c>
      <c r="AC19" s="145">
        <v>0</v>
      </c>
      <c r="AD19" s="145">
        <v>0</v>
      </c>
      <c r="AE19" s="145">
        <v>1</v>
      </c>
      <c r="AF19" s="145">
        <v>2</v>
      </c>
      <c r="AG19" s="145">
        <v>3</v>
      </c>
      <c r="AH19" s="145">
        <v>0</v>
      </c>
      <c r="AI19" s="145">
        <v>0</v>
      </c>
      <c r="AJ19" s="145">
        <v>0</v>
      </c>
      <c r="AK19" s="145">
        <v>0</v>
      </c>
    </row>
    <row r="20" spans="3:37" ht="15">
      <c r="C20" s="146" t="s">
        <v>620</v>
      </c>
      <c r="D20" s="145" t="s">
        <v>754</v>
      </c>
      <c r="E20" s="145" t="s">
        <v>856</v>
      </c>
      <c r="F20" s="145" t="s">
        <v>626</v>
      </c>
      <c r="G20" t="s">
        <v>718</v>
      </c>
      <c r="H20" t="s">
        <v>437</v>
      </c>
      <c r="I20">
        <v>3</v>
      </c>
      <c r="J20" t="s">
        <v>877</v>
      </c>
      <c r="K20" t="s">
        <v>869</v>
      </c>
      <c r="L20" t="s">
        <v>877</v>
      </c>
      <c r="M20" s="96"/>
      <c r="N20" s="96"/>
      <c r="O20" s="96"/>
      <c r="P20" s="96"/>
      <c r="Q20" s="96">
        <v>2000000</v>
      </c>
      <c r="R20" s="96">
        <v>10500000</v>
      </c>
      <c r="S20" s="96">
        <v>13750000</v>
      </c>
      <c r="T20" s="96">
        <v>15130000</v>
      </c>
      <c r="U20" s="96">
        <v>16640000</v>
      </c>
      <c r="V20" s="96">
        <v>18310000</v>
      </c>
      <c r="W20" s="96"/>
      <c r="X20" s="96"/>
      <c r="Y20" s="96"/>
      <c r="Z20" s="96">
        <f t="shared" si="1"/>
        <v>76330000</v>
      </c>
      <c r="AA20" s="96">
        <v>76330000</v>
      </c>
      <c r="AB20">
        <f t="shared" si="0"/>
        <v>7</v>
      </c>
      <c r="AC20" s="145">
        <v>0</v>
      </c>
      <c r="AD20" s="145">
        <v>0</v>
      </c>
      <c r="AE20" s="145">
        <v>0</v>
      </c>
      <c r="AF20" s="145">
        <v>0</v>
      </c>
      <c r="AG20" s="145">
        <v>0</v>
      </c>
      <c r="AH20" s="145">
        <v>3</v>
      </c>
      <c r="AI20" s="145">
        <v>2</v>
      </c>
      <c r="AJ20" s="145">
        <v>1</v>
      </c>
      <c r="AK20" s="145">
        <v>1</v>
      </c>
    </row>
    <row r="21" spans="3:37" ht="15">
      <c r="C21" s="146" t="s">
        <v>621</v>
      </c>
      <c r="D21" s="145" t="s">
        <v>756</v>
      </c>
      <c r="E21" s="145" t="s">
        <v>858</v>
      </c>
      <c r="F21" s="145" t="s">
        <v>863</v>
      </c>
      <c r="G21" t="s">
        <v>748</v>
      </c>
      <c r="H21" t="s">
        <v>758</v>
      </c>
      <c r="I21">
        <v>1</v>
      </c>
      <c r="J21" t="s">
        <v>869</v>
      </c>
      <c r="K21" t="s">
        <v>877</v>
      </c>
      <c r="L21" t="s">
        <v>869</v>
      </c>
      <c r="M21" s="96"/>
      <c r="N21" s="96"/>
      <c r="O21" s="96">
        <v>14996760</v>
      </c>
      <c r="P21" s="96">
        <v>17250000</v>
      </c>
      <c r="Q21" s="96">
        <v>18838000</v>
      </c>
      <c r="R21" s="96"/>
      <c r="S21" s="96"/>
      <c r="T21" s="96"/>
      <c r="U21" s="96"/>
      <c r="V21" s="96"/>
      <c r="W21" s="96"/>
      <c r="X21" s="96"/>
      <c r="Y21" s="96"/>
      <c r="Z21" s="96">
        <f t="shared" si="1"/>
        <v>51084760</v>
      </c>
      <c r="AA21" s="96">
        <v>44990280</v>
      </c>
      <c r="AB21">
        <f t="shared" si="0"/>
        <v>5</v>
      </c>
      <c r="AC21" s="145">
        <v>0</v>
      </c>
      <c r="AD21" s="145">
        <v>0</v>
      </c>
      <c r="AE21" s="145">
        <v>2</v>
      </c>
      <c r="AF21" s="145">
        <v>1</v>
      </c>
      <c r="AG21" s="145">
        <v>2</v>
      </c>
      <c r="AH21" s="145">
        <v>0</v>
      </c>
      <c r="AI21" s="145">
        <v>0</v>
      </c>
      <c r="AJ21" s="145">
        <v>0</v>
      </c>
      <c r="AK21" s="145">
        <v>0</v>
      </c>
    </row>
    <row r="22" spans="3:37" ht="15">
      <c r="C22" s="146" t="s">
        <v>621</v>
      </c>
      <c r="D22" s="145" t="s">
        <v>759</v>
      </c>
      <c r="E22" s="145" t="s">
        <v>856</v>
      </c>
      <c r="F22" s="145" t="s">
        <v>626</v>
      </c>
      <c r="G22" t="s">
        <v>718</v>
      </c>
      <c r="H22" t="s">
        <v>506</v>
      </c>
      <c r="I22">
        <v>1</v>
      </c>
      <c r="J22" t="s">
        <v>869</v>
      </c>
      <c r="K22" t="s">
        <v>877</v>
      </c>
      <c r="L22" t="s">
        <v>869</v>
      </c>
      <c r="M22" s="96"/>
      <c r="N22" s="96"/>
      <c r="O22" s="96"/>
      <c r="P22" s="96"/>
      <c r="Q22" s="96">
        <v>11946996.36</v>
      </c>
      <c r="R22" s="96">
        <v>21803004</v>
      </c>
      <c r="S22" s="96">
        <v>23250000</v>
      </c>
      <c r="T22" s="96">
        <v>23250000</v>
      </c>
      <c r="U22" s="96">
        <v>23250000</v>
      </c>
      <c r="V22" s="96"/>
      <c r="W22" s="96"/>
      <c r="X22" s="96"/>
      <c r="Y22" s="96"/>
      <c r="Z22" s="96">
        <f t="shared" si="1"/>
        <v>103500000.36</v>
      </c>
      <c r="AA22" s="96">
        <v>103500000</v>
      </c>
      <c r="AB22">
        <f t="shared" si="0"/>
        <v>4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1</v>
      </c>
      <c r="AI22" s="145">
        <v>1</v>
      </c>
      <c r="AJ22" s="145">
        <v>2</v>
      </c>
      <c r="AK22" s="145">
        <v>0</v>
      </c>
    </row>
    <row r="23" spans="3:37" ht="15">
      <c r="C23" s="146" t="s">
        <v>622</v>
      </c>
      <c r="D23" s="145" t="s">
        <v>760</v>
      </c>
      <c r="E23" s="145" t="s">
        <v>860</v>
      </c>
      <c r="F23" s="145" t="s">
        <v>863</v>
      </c>
      <c r="G23" t="s">
        <v>718</v>
      </c>
      <c r="H23" t="s">
        <v>761</v>
      </c>
      <c r="I23">
        <v>1</v>
      </c>
      <c r="J23" t="s">
        <v>877</v>
      </c>
      <c r="K23" t="s">
        <v>869</v>
      </c>
      <c r="L23" t="s">
        <v>877</v>
      </c>
      <c r="M23" s="96"/>
      <c r="N23" s="96"/>
      <c r="O23" s="96">
        <v>1500000</v>
      </c>
      <c r="P23" s="96">
        <v>450000</v>
      </c>
      <c r="Q23" s="96"/>
      <c r="R23" s="96"/>
      <c r="S23" s="96"/>
      <c r="T23" s="96"/>
      <c r="U23" s="96"/>
      <c r="V23" s="96"/>
      <c r="W23" s="96"/>
      <c r="X23" s="96"/>
      <c r="Y23" s="96"/>
      <c r="Z23" s="96">
        <f t="shared" si="1"/>
        <v>1950000</v>
      </c>
      <c r="AA23" s="96">
        <v>1950000</v>
      </c>
      <c r="AB23">
        <f t="shared" si="0"/>
        <v>2</v>
      </c>
      <c r="AC23" s="145">
        <v>0</v>
      </c>
      <c r="AD23" s="145">
        <v>0</v>
      </c>
      <c r="AE23" s="145">
        <v>0</v>
      </c>
      <c r="AF23" s="145">
        <v>2</v>
      </c>
      <c r="AG23" s="145">
        <v>0</v>
      </c>
      <c r="AH23" s="145">
        <v>0</v>
      </c>
      <c r="AI23" s="145">
        <v>0</v>
      </c>
      <c r="AJ23" s="145">
        <v>0</v>
      </c>
      <c r="AK23" s="145">
        <v>0</v>
      </c>
    </row>
    <row r="24" spans="3:37" ht="15">
      <c r="C24" s="146" t="s">
        <v>622</v>
      </c>
      <c r="D24" s="145" t="s">
        <v>764</v>
      </c>
      <c r="E24" s="145" t="s">
        <v>856</v>
      </c>
      <c r="F24" s="145" t="s">
        <v>626</v>
      </c>
      <c r="G24" t="s">
        <v>718</v>
      </c>
      <c r="H24" t="s">
        <v>763</v>
      </c>
      <c r="I24">
        <v>1</v>
      </c>
      <c r="J24" t="s">
        <v>877</v>
      </c>
      <c r="K24" t="s">
        <v>869</v>
      </c>
      <c r="L24" t="s">
        <v>877</v>
      </c>
      <c r="M24" s="96"/>
      <c r="N24" s="96"/>
      <c r="O24" s="96"/>
      <c r="P24" s="96"/>
      <c r="Q24" s="96">
        <v>2000000</v>
      </c>
      <c r="R24" s="96">
        <v>3000000</v>
      </c>
      <c r="S24" s="96">
        <v>3200000</v>
      </c>
      <c r="T24" s="96">
        <v>3500000</v>
      </c>
      <c r="U24" s="96"/>
      <c r="V24" s="96"/>
      <c r="W24" s="96"/>
      <c r="X24" s="96"/>
      <c r="Y24" s="96"/>
      <c r="Z24" s="96">
        <f t="shared" si="1"/>
        <v>11700000</v>
      </c>
      <c r="AA24" s="96">
        <v>12860000</v>
      </c>
      <c r="AB24">
        <f t="shared" si="0"/>
        <v>10</v>
      </c>
      <c r="AC24" s="145">
        <v>0</v>
      </c>
      <c r="AD24" s="145">
        <v>0</v>
      </c>
      <c r="AE24" s="145">
        <v>0</v>
      </c>
      <c r="AF24" s="145">
        <v>0</v>
      </c>
      <c r="AG24" s="145">
        <v>2</v>
      </c>
      <c r="AH24" s="145">
        <v>4</v>
      </c>
      <c r="AI24" s="145">
        <v>1</v>
      </c>
      <c r="AJ24" s="145">
        <v>3</v>
      </c>
      <c r="AK24" s="145" t="s">
        <v>1202</v>
      </c>
    </row>
    <row r="25" spans="3:37" ht="15">
      <c r="C25" s="146" t="s">
        <v>624</v>
      </c>
      <c r="D25" s="145" t="s">
        <v>768</v>
      </c>
      <c r="E25" s="145" t="s">
        <v>860</v>
      </c>
      <c r="F25" s="145" t="s">
        <v>863</v>
      </c>
      <c r="G25" t="s">
        <v>718</v>
      </c>
      <c r="H25" t="s">
        <v>765</v>
      </c>
      <c r="I25">
        <v>1</v>
      </c>
      <c r="J25" t="s">
        <v>877</v>
      </c>
      <c r="K25" t="s">
        <v>869</v>
      </c>
      <c r="L25" t="s">
        <v>877</v>
      </c>
      <c r="M25" s="96"/>
      <c r="N25" s="96"/>
      <c r="O25" s="96">
        <v>650000</v>
      </c>
      <c r="P25" s="96">
        <v>1600000</v>
      </c>
      <c r="Q25" s="96">
        <v>1600000</v>
      </c>
      <c r="R25" s="96">
        <v>1200000</v>
      </c>
      <c r="S25" s="96"/>
      <c r="T25" s="96"/>
      <c r="U25" s="96"/>
      <c r="V25" s="96"/>
      <c r="W25" s="96"/>
      <c r="X25" s="96"/>
      <c r="Y25" s="96"/>
      <c r="Z25" s="96">
        <f t="shared" si="1"/>
        <v>5050000</v>
      </c>
      <c r="AA25" s="96">
        <v>5050000</v>
      </c>
      <c r="AB25">
        <f t="shared" si="0"/>
        <v>6</v>
      </c>
      <c r="AC25" s="145">
        <v>0</v>
      </c>
      <c r="AD25" s="145">
        <v>0</v>
      </c>
      <c r="AE25" s="145">
        <v>0</v>
      </c>
      <c r="AF25" s="145">
        <v>2</v>
      </c>
      <c r="AG25" s="145">
        <v>1</v>
      </c>
      <c r="AH25" s="145">
        <v>3</v>
      </c>
      <c r="AI25" s="145">
        <v>0</v>
      </c>
      <c r="AJ25" s="145">
        <v>0</v>
      </c>
      <c r="AK25" s="145">
        <v>0</v>
      </c>
    </row>
    <row r="26" spans="3:37" ht="15">
      <c r="C26" s="146" t="s">
        <v>624</v>
      </c>
      <c r="D26" s="145" t="s">
        <v>864</v>
      </c>
      <c r="E26" s="145" t="s">
        <v>854</v>
      </c>
      <c r="F26" s="145" t="s">
        <v>863</v>
      </c>
      <c r="G26" t="s">
        <v>718</v>
      </c>
      <c r="H26" t="s">
        <v>765</v>
      </c>
      <c r="I26">
        <v>1</v>
      </c>
      <c r="J26" t="s">
        <v>877</v>
      </c>
      <c r="K26" t="s">
        <v>869</v>
      </c>
      <c r="L26" t="s">
        <v>877</v>
      </c>
      <c r="M26" s="96"/>
      <c r="N26" s="96"/>
      <c r="O26" s="96"/>
      <c r="P26" s="154">
        <v>900000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f t="shared" si="1"/>
        <v>900000</v>
      </c>
      <c r="AA26" s="154">
        <v>900000</v>
      </c>
      <c r="AB26">
        <f t="shared" si="0"/>
        <v>1</v>
      </c>
      <c r="AC26" s="145">
        <v>0</v>
      </c>
      <c r="AD26" s="145">
        <v>0</v>
      </c>
      <c r="AE26" s="145">
        <v>0</v>
      </c>
      <c r="AF26" s="145">
        <v>1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</row>
    <row r="27" spans="3:37" ht="15">
      <c r="C27" s="146" t="s">
        <v>624</v>
      </c>
      <c r="D27" s="145" t="s">
        <v>769</v>
      </c>
      <c r="E27" s="145" t="s">
        <v>854</v>
      </c>
      <c r="F27" s="145" t="s">
        <v>863</v>
      </c>
      <c r="G27" t="s">
        <v>718</v>
      </c>
      <c r="H27" t="s">
        <v>765</v>
      </c>
      <c r="I27">
        <v>1</v>
      </c>
      <c r="J27" t="s">
        <v>877</v>
      </c>
      <c r="K27" t="s">
        <v>869</v>
      </c>
      <c r="L27" t="s">
        <v>877</v>
      </c>
      <c r="M27" s="96"/>
      <c r="N27" s="96"/>
      <c r="O27" s="96"/>
      <c r="P27" s="96">
        <v>900000</v>
      </c>
      <c r="Q27" s="96">
        <v>6350000</v>
      </c>
      <c r="R27" s="96">
        <v>4000000</v>
      </c>
      <c r="S27" s="96">
        <v>3333333</v>
      </c>
      <c r="T27" s="96"/>
      <c r="U27" s="96"/>
      <c r="V27" s="96"/>
      <c r="W27" s="96"/>
      <c r="X27" s="96"/>
      <c r="Y27" s="96"/>
      <c r="Z27" s="96">
        <f t="shared" si="1"/>
        <v>14583333</v>
      </c>
      <c r="AA27" s="96">
        <v>14583333</v>
      </c>
      <c r="AB27">
        <f t="shared" si="0"/>
        <v>4</v>
      </c>
      <c r="AC27" s="145">
        <v>0</v>
      </c>
      <c r="AD27" s="145">
        <v>0</v>
      </c>
      <c r="AE27" s="145">
        <v>0</v>
      </c>
      <c r="AF27" s="145">
        <v>0</v>
      </c>
      <c r="AG27" s="145">
        <v>3</v>
      </c>
      <c r="AH27" s="145">
        <v>1</v>
      </c>
      <c r="AI27" s="145">
        <v>0</v>
      </c>
      <c r="AJ27" s="145">
        <v>0</v>
      </c>
      <c r="AK27" s="145">
        <v>0</v>
      </c>
    </row>
    <row r="28" spans="3:37" ht="15">
      <c r="C28" s="152" t="s">
        <v>624</v>
      </c>
      <c r="D28" s="145" t="s">
        <v>766</v>
      </c>
      <c r="E28" s="145" t="s">
        <v>861</v>
      </c>
      <c r="F28" s="145" t="s">
        <v>626</v>
      </c>
      <c r="G28" t="s">
        <v>718</v>
      </c>
      <c r="H28" t="s">
        <v>765</v>
      </c>
      <c r="I28">
        <v>2</v>
      </c>
      <c r="J28" t="s">
        <v>869</v>
      </c>
      <c r="K28" t="s">
        <v>869</v>
      </c>
      <c r="L28" t="s">
        <v>877</v>
      </c>
      <c r="M28" s="96"/>
      <c r="N28" s="96"/>
      <c r="O28" s="96"/>
      <c r="P28" s="96"/>
      <c r="Q28" s="96"/>
      <c r="R28" s="96"/>
      <c r="S28" s="96">
        <v>11903765.68</v>
      </c>
      <c r="T28" s="96">
        <v>12000000</v>
      </c>
      <c r="U28" s="96">
        <v>12000000</v>
      </c>
      <c r="V28" s="96">
        <v>12000000</v>
      </c>
      <c r="W28" s="96"/>
      <c r="X28" s="96"/>
      <c r="Y28" s="96"/>
      <c r="Z28" s="96">
        <f t="shared" si="1"/>
        <v>47903765.68</v>
      </c>
      <c r="AA28" s="96">
        <v>47903765.68</v>
      </c>
      <c r="AB28">
        <f t="shared" si="0"/>
        <v>4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2</v>
      </c>
      <c r="AJ28" s="145">
        <v>1</v>
      </c>
      <c r="AK28" s="145">
        <v>1</v>
      </c>
    </row>
    <row r="29" spans="3:37" ht="15">
      <c r="C29" s="146" t="s">
        <v>623</v>
      </c>
      <c r="D29" s="145" t="s">
        <v>771</v>
      </c>
      <c r="E29" s="145" t="s">
        <v>854</v>
      </c>
      <c r="F29" s="145" t="s">
        <v>863</v>
      </c>
      <c r="G29" t="s">
        <v>718</v>
      </c>
      <c r="H29" t="s">
        <v>770</v>
      </c>
      <c r="I29">
        <v>1</v>
      </c>
      <c r="J29" t="s">
        <v>877</v>
      </c>
      <c r="K29" t="s">
        <v>869</v>
      </c>
      <c r="L29" t="s">
        <v>877</v>
      </c>
      <c r="M29" s="96"/>
      <c r="N29" s="96"/>
      <c r="O29" s="96"/>
      <c r="P29" s="96">
        <v>1100000</v>
      </c>
      <c r="Q29" s="96">
        <v>3100000</v>
      </c>
      <c r="R29" s="96">
        <v>1550000</v>
      </c>
      <c r="S29" s="96">
        <v>1550000</v>
      </c>
      <c r="T29" s="96"/>
      <c r="U29" s="96"/>
      <c r="V29" s="96"/>
      <c r="W29" s="96"/>
      <c r="X29" s="96"/>
      <c r="Y29" s="96"/>
      <c r="Z29" s="96">
        <f t="shared" si="1"/>
        <v>7300000</v>
      </c>
      <c r="AA29" s="96">
        <v>8850000</v>
      </c>
      <c r="AB29">
        <f t="shared" si="0"/>
        <v>9</v>
      </c>
      <c r="AC29" s="145">
        <v>0</v>
      </c>
      <c r="AD29" s="145">
        <v>0</v>
      </c>
      <c r="AE29" s="145">
        <v>0</v>
      </c>
      <c r="AF29" s="145">
        <v>2</v>
      </c>
      <c r="AG29" s="145">
        <v>3</v>
      </c>
      <c r="AH29" s="145">
        <v>3</v>
      </c>
      <c r="AI29" s="145">
        <v>1</v>
      </c>
      <c r="AJ29" s="145">
        <v>0</v>
      </c>
      <c r="AK29" s="145">
        <v>0</v>
      </c>
    </row>
    <row r="30" spans="3:37" ht="15">
      <c r="C30" s="146" t="s">
        <v>623</v>
      </c>
      <c r="D30" s="145" t="s">
        <v>772</v>
      </c>
      <c r="E30" s="145" t="s">
        <v>859</v>
      </c>
      <c r="F30" s="145" t="s">
        <v>626</v>
      </c>
      <c r="G30" t="s">
        <v>695</v>
      </c>
      <c r="H30" t="s">
        <v>770</v>
      </c>
      <c r="I30">
        <v>1</v>
      </c>
      <c r="J30" t="s">
        <v>877</v>
      </c>
      <c r="K30" t="s">
        <v>869</v>
      </c>
      <c r="L30" t="s">
        <v>877</v>
      </c>
      <c r="M30" s="96"/>
      <c r="N30" s="96"/>
      <c r="O30" s="96"/>
      <c r="P30" s="96"/>
      <c r="Q30" s="96"/>
      <c r="R30" s="96"/>
      <c r="S30" s="96">
        <v>2349918.12</v>
      </c>
      <c r="T30" s="96">
        <v>6000000</v>
      </c>
      <c r="U30" s="96">
        <v>6000000</v>
      </c>
      <c r="V30" s="96">
        <v>6000000</v>
      </c>
      <c r="W30" s="96"/>
      <c r="X30" s="96"/>
      <c r="Y30" s="96"/>
      <c r="Z30" s="96">
        <f t="shared" si="1"/>
        <v>20349918.12</v>
      </c>
      <c r="AA30" s="96">
        <v>20349918.12</v>
      </c>
      <c r="AB30">
        <f t="shared" si="0"/>
        <v>4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1</v>
      </c>
      <c r="AJ30" s="145">
        <v>2</v>
      </c>
      <c r="AK30" s="145">
        <v>1</v>
      </c>
    </row>
    <row r="31" spans="3:37" ht="15">
      <c r="C31" s="146" t="s">
        <v>447</v>
      </c>
      <c r="D31" s="145" t="s">
        <v>773</v>
      </c>
      <c r="E31" s="145" t="s">
        <v>854</v>
      </c>
      <c r="F31" s="145" t="s">
        <v>863</v>
      </c>
      <c r="G31" t="s">
        <v>718</v>
      </c>
      <c r="H31" t="s">
        <v>529</v>
      </c>
      <c r="I31">
        <v>1</v>
      </c>
      <c r="J31" t="s">
        <v>877</v>
      </c>
      <c r="K31" t="s">
        <v>869</v>
      </c>
      <c r="L31" t="s">
        <v>877</v>
      </c>
      <c r="M31" s="96"/>
      <c r="N31" s="96"/>
      <c r="O31" s="96"/>
      <c r="P31" s="96">
        <v>10000000</v>
      </c>
      <c r="Q31" s="96">
        <v>6000000</v>
      </c>
      <c r="R31" s="96">
        <v>6000000</v>
      </c>
      <c r="S31" s="96"/>
      <c r="T31" s="96"/>
      <c r="U31" s="96"/>
      <c r="V31" s="96"/>
      <c r="W31" s="96"/>
      <c r="X31" s="96"/>
      <c r="Y31" s="96"/>
      <c r="Z31" s="96">
        <f t="shared" si="1"/>
        <v>22000000</v>
      </c>
      <c r="AA31" s="96">
        <v>22000000</v>
      </c>
      <c r="AB31">
        <f t="shared" si="0"/>
        <v>3</v>
      </c>
      <c r="AC31" s="145">
        <v>0</v>
      </c>
      <c r="AD31" s="145">
        <v>0</v>
      </c>
      <c r="AE31" s="145">
        <v>0</v>
      </c>
      <c r="AF31" s="145">
        <v>0</v>
      </c>
      <c r="AG31" s="145">
        <v>1</v>
      </c>
      <c r="AH31" s="145">
        <v>2</v>
      </c>
      <c r="AI31" s="145">
        <v>0</v>
      </c>
      <c r="AJ31" s="145">
        <v>0</v>
      </c>
      <c r="AK31" s="145">
        <v>0</v>
      </c>
    </row>
    <row r="32" spans="3:37" ht="15">
      <c r="C32" s="146" t="s">
        <v>447</v>
      </c>
      <c r="D32" s="145" t="s">
        <v>777</v>
      </c>
      <c r="E32" s="145" t="s">
        <v>861</v>
      </c>
      <c r="F32" s="145" t="s">
        <v>626</v>
      </c>
      <c r="G32" t="s">
        <v>718</v>
      </c>
      <c r="H32" t="s">
        <v>143</v>
      </c>
      <c r="I32">
        <v>1</v>
      </c>
      <c r="J32" t="s">
        <v>877</v>
      </c>
      <c r="K32" t="s">
        <v>869</v>
      </c>
      <c r="L32" t="s">
        <v>877</v>
      </c>
      <c r="M32" s="96"/>
      <c r="N32" s="96"/>
      <c r="O32" s="96"/>
      <c r="P32" s="96"/>
      <c r="Q32" s="96"/>
      <c r="R32" s="96"/>
      <c r="S32" s="96">
        <v>3974381.36</v>
      </c>
      <c r="T32" s="96">
        <v>7500000</v>
      </c>
      <c r="U32" s="96">
        <v>7500000</v>
      </c>
      <c r="V32" s="96"/>
      <c r="W32" s="96"/>
      <c r="X32" s="96"/>
      <c r="Y32" s="96"/>
      <c r="Z32" s="96">
        <f t="shared" si="1"/>
        <v>18974381.36</v>
      </c>
      <c r="AA32" s="96">
        <v>18974381.36</v>
      </c>
      <c r="AB32">
        <f t="shared" si="0"/>
        <v>4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1</v>
      </c>
      <c r="AJ32" s="145">
        <v>2</v>
      </c>
      <c r="AK32" s="145">
        <v>1</v>
      </c>
    </row>
    <row r="33" spans="3:37" ht="15">
      <c r="C33" s="146" t="s">
        <v>447</v>
      </c>
      <c r="D33" s="145" t="s">
        <v>780</v>
      </c>
      <c r="E33" s="145" t="s">
        <v>855</v>
      </c>
      <c r="F33" s="145" t="s">
        <v>626</v>
      </c>
      <c r="G33" t="s">
        <v>695</v>
      </c>
      <c r="H33" t="s">
        <v>143</v>
      </c>
      <c r="I33">
        <v>3</v>
      </c>
      <c r="J33" t="s">
        <v>877</v>
      </c>
      <c r="K33" t="s">
        <v>869</v>
      </c>
      <c r="L33" t="s">
        <v>877</v>
      </c>
      <c r="M33" s="96"/>
      <c r="N33" s="96"/>
      <c r="O33" s="96"/>
      <c r="P33" s="96"/>
      <c r="Q33" s="96"/>
      <c r="R33" s="96"/>
      <c r="S33" s="96"/>
      <c r="T33" s="96">
        <v>28400000</v>
      </c>
      <c r="U33" s="96">
        <v>28400000</v>
      </c>
      <c r="V33" s="96">
        <v>28400000</v>
      </c>
      <c r="W33" s="96">
        <v>28400000</v>
      </c>
      <c r="X33" s="96">
        <v>28400000</v>
      </c>
      <c r="Y33" s="96"/>
      <c r="Z33" s="96">
        <f t="shared" si="1"/>
        <v>142000000</v>
      </c>
      <c r="AA33" s="96">
        <v>142000000</v>
      </c>
      <c r="AB33">
        <f t="shared" si="0"/>
        <v>0</v>
      </c>
      <c r="AC33" s="145">
        <v>0</v>
      </c>
      <c r="AD33" s="145">
        <v>0</v>
      </c>
      <c r="AE33" s="145">
        <v>0</v>
      </c>
      <c r="AF33" s="145">
        <v>0</v>
      </c>
      <c r="AG33" s="145">
        <v>0</v>
      </c>
      <c r="AH33" s="145">
        <v>0</v>
      </c>
      <c r="AI33" s="145">
        <v>0</v>
      </c>
      <c r="AJ33" s="145">
        <v>0</v>
      </c>
      <c r="AK33" s="145">
        <v>0</v>
      </c>
    </row>
    <row r="34" spans="3:37" ht="15">
      <c r="C34" s="146" t="s">
        <v>448</v>
      </c>
      <c r="D34" s="145" t="s">
        <v>782</v>
      </c>
      <c r="E34" s="145" t="s">
        <v>856</v>
      </c>
      <c r="F34" s="145" t="s">
        <v>863</v>
      </c>
      <c r="G34" t="s">
        <v>718</v>
      </c>
      <c r="H34" t="s">
        <v>781</v>
      </c>
      <c r="I34">
        <v>7</v>
      </c>
      <c r="J34" t="s">
        <v>877</v>
      </c>
      <c r="K34" t="s">
        <v>877</v>
      </c>
      <c r="L34" t="s">
        <v>869</v>
      </c>
      <c r="M34" s="96"/>
      <c r="N34" s="96"/>
      <c r="O34" s="96"/>
      <c r="P34" s="96"/>
      <c r="Q34" s="96">
        <v>2700000</v>
      </c>
      <c r="R34" s="96">
        <v>4650000</v>
      </c>
      <c r="S34" s="96">
        <v>4650000</v>
      </c>
      <c r="T34" s="96"/>
      <c r="U34" s="96"/>
      <c r="V34" s="96"/>
      <c r="W34" s="96"/>
      <c r="X34" s="96"/>
      <c r="Y34" s="96"/>
      <c r="Z34" s="96">
        <f t="shared" si="1"/>
        <v>12000000</v>
      </c>
      <c r="AA34" s="96">
        <v>12000000</v>
      </c>
      <c r="AB34">
        <f t="shared" si="0"/>
        <v>7</v>
      </c>
      <c r="AC34" s="145">
        <v>0</v>
      </c>
      <c r="AD34" s="145">
        <v>0</v>
      </c>
      <c r="AE34" s="145">
        <v>0</v>
      </c>
      <c r="AF34" s="145">
        <v>0</v>
      </c>
      <c r="AG34" s="145">
        <v>0</v>
      </c>
      <c r="AH34" s="145">
        <v>2</v>
      </c>
      <c r="AI34" s="145">
        <v>3</v>
      </c>
      <c r="AJ34" s="145">
        <v>2</v>
      </c>
      <c r="AK34" s="145">
        <v>0</v>
      </c>
    </row>
    <row r="35" spans="3:37" ht="15">
      <c r="C35" s="146" t="s">
        <v>448</v>
      </c>
      <c r="D35" s="145" t="s">
        <v>786</v>
      </c>
      <c r="E35" s="145" t="s">
        <v>855</v>
      </c>
      <c r="F35" s="145" t="s">
        <v>626</v>
      </c>
      <c r="G35" t="s">
        <v>695</v>
      </c>
      <c r="H35" t="s">
        <v>145</v>
      </c>
      <c r="I35">
        <v>8</v>
      </c>
      <c r="J35" t="s">
        <v>877</v>
      </c>
      <c r="K35" t="s">
        <v>877</v>
      </c>
      <c r="L35" t="s">
        <v>869</v>
      </c>
      <c r="M35" s="96"/>
      <c r="N35" s="96"/>
      <c r="O35" s="96"/>
      <c r="P35" s="96"/>
      <c r="Q35" s="96"/>
      <c r="R35" s="96"/>
      <c r="S35" s="96"/>
      <c r="T35" s="96">
        <v>4169790</v>
      </c>
      <c r="U35" s="96">
        <v>8640750</v>
      </c>
      <c r="V35" s="96">
        <v>8640750</v>
      </c>
      <c r="W35" s="96">
        <v>8640750</v>
      </c>
      <c r="X35" s="96">
        <v>8640750</v>
      </c>
      <c r="Y35" s="96"/>
      <c r="Z35" s="96">
        <f t="shared" si="1"/>
        <v>38732790</v>
      </c>
      <c r="AA35" s="96">
        <v>38732790</v>
      </c>
      <c r="AB35">
        <f t="shared" si="0"/>
        <v>2</v>
      </c>
      <c r="AC35" s="145">
        <v>0</v>
      </c>
      <c r="AD35" s="145">
        <v>0</v>
      </c>
      <c r="AE35" s="145">
        <v>0</v>
      </c>
      <c r="AF35" s="145">
        <v>0</v>
      </c>
      <c r="AG35" s="145">
        <v>0</v>
      </c>
      <c r="AH35" s="145">
        <v>0</v>
      </c>
      <c r="AI35" s="145">
        <v>0</v>
      </c>
      <c r="AJ35" s="145">
        <v>1</v>
      </c>
      <c r="AK35" s="145">
        <v>1</v>
      </c>
    </row>
    <row r="36" spans="3:37" ht="15">
      <c r="C36" s="146" t="s">
        <v>789</v>
      </c>
      <c r="D36" s="145" t="s">
        <v>790</v>
      </c>
      <c r="E36" s="145" t="s">
        <v>856</v>
      </c>
      <c r="F36" s="145" t="s">
        <v>863</v>
      </c>
      <c r="G36" t="s">
        <v>718</v>
      </c>
      <c r="H36" t="s">
        <v>431</v>
      </c>
      <c r="I36">
        <v>1</v>
      </c>
      <c r="J36" t="s">
        <v>877</v>
      </c>
      <c r="K36" t="s">
        <v>877</v>
      </c>
      <c r="L36" t="s">
        <v>869</v>
      </c>
      <c r="M36" s="96"/>
      <c r="N36" s="96"/>
      <c r="O36" s="96"/>
      <c r="P36" s="96"/>
      <c r="Q36" s="96">
        <v>231695.77</v>
      </c>
      <c r="R36" s="96">
        <v>1000000</v>
      </c>
      <c r="S36" s="96">
        <v>1500000</v>
      </c>
      <c r="T36" s="96">
        <v>2000000</v>
      </c>
      <c r="U36" s="96"/>
      <c r="V36" s="96"/>
      <c r="W36" s="96"/>
      <c r="X36" s="96"/>
      <c r="Y36" s="96"/>
      <c r="Z36" s="96">
        <f t="shared" si="1"/>
        <v>4731695.77</v>
      </c>
      <c r="AA36" s="96">
        <v>4731685.77</v>
      </c>
      <c r="AB36">
        <f t="shared" si="0"/>
        <v>4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1</v>
      </c>
      <c r="AI36" s="145">
        <v>1</v>
      </c>
      <c r="AJ36" s="145">
        <v>2</v>
      </c>
      <c r="AK36" s="145">
        <v>0</v>
      </c>
    </row>
    <row r="37" spans="3:37" ht="15">
      <c r="C37" s="146" t="s">
        <v>789</v>
      </c>
      <c r="D37" s="145" t="s">
        <v>793</v>
      </c>
      <c r="E37" s="145" t="s">
        <v>855</v>
      </c>
      <c r="F37" s="145" t="s">
        <v>626</v>
      </c>
      <c r="G37" t="s">
        <v>695</v>
      </c>
      <c r="H37" t="s">
        <v>792</v>
      </c>
      <c r="I37">
        <v>1</v>
      </c>
      <c r="J37" t="s">
        <v>877</v>
      </c>
      <c r="K37" t="s">
        <v>877</v>
      </c>
      <c r="L37" t="s">
        <v>869</v>
      </c>
      <c r="M37" s="96"/>
      <c r="N37" s="96"/>
      <c r="O37" s="96"/>
      <c r="P37" s="96"/>
      <c r="Q37" s="96"/>
      <c r="R37" s="96"/>
      <c r="S37" s="96"/>
      <c r="T37" s="96">
        <v>549190.65</v>
      </c>
      <c r="U37" s="96">
        <v>3550000</v>
      </c>
      <c r="V37" s="96">
        <v>3800000</v>
      </c>
      <c r="W37" s="96">
        <v>4100000</v>
      </c>
      <c r="X37" s="96">
        <v>4400000</v>
      </c>
      <c r="Y37" s="96">
        <v>4700000</v>
      </c>
      <c r="Z37" s="96">
        <f>SUM(T37:Y37)</f>
        <v>21099190.65</v>
      </c>
      <c r="AA37" s="96">
        <v>21099190.65</v>
      </c>
      <c r="AB37">
        <f t="shared" si="0"/>
        <v>0</v>
      </c>
      <c r="AC37" s="145">
        <v>0</v>
      </c>
      <c r="AD37" s="145">
        <v>0</v>
      </c>
      <c r="AE37" s="145">
        <v>0</v>
      </c>
      <c r="AF37" s="145">
        <v>0</v>
      </c>
      <c r="AG37" s="145">
        <v>0</v>
      </c>
      <c r="AH37" s="145">
        <v>0</v>
      </c>
      <c r="AI37" s="145">
        <v>0</v>
      </c>
      <c r="AJ37" s="145">
        <v>0</v>
      </c>
      <c r="AK37" s="145">
        <v>0</v>
      </c>
    </row>
    <row r="38" spans="3:37" ht="15">
      <c r="C38" s="146" t="s">
        <v>789</v>
      </c>
      <c r="D38" s="145" t="s">
        <v>795</v>
      </c>
      <c r="E38" s="145" t="s">
        <v>855</v>
      </c>
      <c r="F38" s="145" t="s">
        <v>626</v>
      </c>
      <c r="G38" t="s">
        <v>695</v>
      </c>
      <c r="H38" t="s">
        <v>792</v>
      </c>
      <c r="I38">
        <v>1</v>
      </c>
      <c r="J38" t="s">
        <v>877</v>
      </c>
      <c r="K38" t="s">
        <v>869</v>
      </c>
      <c r="L38" t="s">
        <v>877</v>
      </c>
      <c r="M38" s="96"/>
      <c r="N38" s="96"/>
      <c r="O38" s="96"/>
      <c r="P38" s="96"/>
      <c r="Q38" s="96"/>
      <c r="R38" s="96"/>
      <c r="S38" s="96"/>
      <c r="T38" s="96">
        <v>1900000</v>
      </c>
      <c r="U38" s="96">
        <v>1900000</v>
      </c>
      <c r="V38" s="96"/>
      <c r="W38" s="96"/>
      <c r="X38" s="96"/>
      <c r="Y38" s="96"/>
      <c r="Z38" s="96">
        <f>SUM(M38:X38)</f>
        <v>3800000</v>
      </c>
      <c r="AA38" s="96">
        <v>3800000</v>
      </c>
      <c r="AB38">
        <f t="shared" si="0"/>
        <v>1</v>
      </c>
      <c r="AC38" s="145">
        <v>0</v>
      </c>
      <c r="AD38" s="145">
        <v>0</v>
      </c>
      <c r="AE38" s="145">
        <v>0</v>
      </c>
      <c r="AF38" s="145">
        <v>0</v>
      </c>
      <c r="AG38" s="145">
        <v>0</v>
      </c>
      <c r="AH38" s="145">
        <v>0</v>
      </c>
      <c r="AI38" s="145">
        <v>0</v>
      </c>
      <c r="AJ38" s="145">
        <v>0</v>
      </c>
      <c r="AK38" s="145">
        <v>1</v>
      </c>
    </row>
    <row r="39" spans="3:37" ht="15">
      <c r="C39" s="146" t="s">
        <v>450</v>
      </c>
      <c r="D39" s="145" t="s">
        <v>796</v>
      </c>
      <c r="E39" s="145" t="s">
        <v>856</v>
      </c>
      <c r="F39" s="145" t="s">
        <v>626</v>
      </c>
      <c r="G39" t="s">
        <v>718</v>
      </c>
      <c r="H39" t="s">
        <v>434</v>
      </c>
      <c r="I39">
        <v>3</v>
      </c>
      <c r="J39" t="s">
        <v>877</v>
      </c>
      <c r="K39" t="s">
        <v>869</v>
      </c>
      <c r="L39" t="s">
        <v>877</v>
      </c>
      <c r="M39" s="96"/>
      <c r="N39" s="96"/>
      <c r="O39" s="96"/>
      <c r="P39" s="96"/>
      <c r="Q39" s="96">
        <v>2550000</v>
      </c>
      <c r="R39" s="96">
        <v>8000000</v>
      </c>
      <c r="S39" s="96">
        <v>8000000</v>
      </c>
      <c r="T39" s="96">
        <v>9000000</v>
      </c>
      <c r="U39" s="96">
        <v>5000000</v>
      </c>
      <c r="V39" s="96"/>
      <c r="W39" s="96"/>
      <c r="X39" s="96"/>
      <c r="Y39" s="96"/>
      <c r="Z39" s="96">
        <f>SUM(M39:X39)</f>
        <v>32550000</v>
      </c>
      <c r="AA39" s="96">
        <v>32550000</v>
      </c>
      <c r="AB39">
        <f t="shared" si="0"/>
        <v>11</v>
      </c>
      <c r="AC39" s="145">
        <v>0</v>
      </c>
      <c r="AD39" s="145">
        <v>0</v>
      </c>
      <c r="AE39" s="145">
        <v>0</v>
      </c>
      <c r="AF39" s="145">
        <v>0</v>
      </c>
      <c r="AG39" s="145">
        <v>1</v>
      </c>
      <c r="AH39" s="145">
        <v>3</v>
      </c>
      <c r="AI39" s="145">
        <v>4</v>
      </c>
      <c r="AJ39" s="145">
        <v>3</v>
      </c>
      <c r="AK39" s="145">
        <v>0</v>
      </c>
    </row>
    <row r="40" spans="3:37" ht="15">
      <c r="C40" s="146" t="s">
        <v>450</v>
      </c>
      <c r="D40" s="145" t="s">
        <v>797</v>
      </c>
      <c r="E40" s="145" t="s">
        <v>856</v>
      </c>
      <c r="F40" s="145" t="s">
        <v>626</v>
      </c>
      <c r="G40" t="s">
        <v>718</v>
      </c>
      <c r="H40" t="s">
        <v>434</v>
      </c>
      <c r="I40">
        <v>0</v>
      </c>
      <c r="J40" t="s">
        <v>869</v>
      </c>
      <c r="K40" t="s">
        <v>869</v>
      </c>
      <c r="L40" t="s">
        <v>869</v>
      </c>
      <c r="M40" s="96"/>
      <c r="N40" s="96"/>
      <c r="O40" s="96"/>
      <c r="P40" s="96"/>
      <c r="Q40" s="96">
        <v>900000</v>
      </c>
      <c r="R40" s="96">
        <v>2212296</v>
      </c>
      <c r="S40" s="96">
        <v>2173321</v>
      </c>
      <c r="T40" s="96">
        <v>2274856</v>
      </c>
      <c r="U40" s="96">
        <v>1588221</v>
      </c>
      <c r="V40" s="96"/>
      <c r="W40" s="96"/>
      <c r="X40" s="96"/>
      <c r="Y40" s="96"/>
      <c r="Z40" s="96">
        <f aca="true" t="shared" si="2" ref="Z40:Z61">SUM(M40:X40)</f>
        <v>9148694</v>
      </c>
      <c r="AA40" s="96">
        <v>9148695</v>
      </c>
      <c r="AB40">
        <f aca="true" t="shared" si="3" ref="AB40:AB61">SUM(AC40:AK40)</f>
        <v>5</v>
      </c>
      <c r="AC40" s="145">
        <v>0</v>
      </c>
      <c r="AD40" s="145">
        <v>0</v>
      </c>
      <c r="AE40" s="145">
        <v>0</v>
      </c>
      <c r="AF40" s="145">
        <v>0</v>
      </c>
      <c r="AG40" s="145">
        <v>0</v>
      </c>
      <c r="AH40" s="145">
        <v>1</v>
      </c>
      <c r="AI40" s="145">
        <v>3</v>
      </c>
      <c r="AJ40" s="145">
        <v>1</v>
      </c>
      <c r="AK40" s="145">
        <v>0</v>
      </c>
    </row>
    <row r="41" spans="3:37" ht="15">
      <c r="C41" s="152" t="s">
        <v>450</v>
      </c>
      <c r="D41" s="145" t="s">
        <v>799</v>
      </c>
      <c r="E41" s="145" t="s">
        <v>859</v>
      </c>
      <c r="F41" s="145" t="s">
        <v>626</v>
      </c>
      <c r="G41" t="s">
        <v>695</v>
      </c>
      <c r="H41" t="s">
        <v>434</v>
      </c>
      <c r="I41">
        <v>22</v>
      </c>
      <c r="J41" t="s">
        <v>869</v>
      </c>
      <c r="K41" t="s">
        <v>869</v>
      </c>
      <c r="L41" t="s">
        <v>869</v>
      </c>
      <c r="M41" s="96"/>
      <c r="N41" s="96"/>
      <c r="O41" s="96"/>
      <c r="P41" s="96"/>
      <c r="Q41" s="96"/>
      <c r="R41" s="96"/>
      <c r="S41" s="96">
        <v>9000000</v>
      </c>
      <c r="T41" s="96">
        <v>20000000</v>
      </c>
      <c r="U41" s="96">
        <v>20000000</v>
      </c>
      <c r="V41" s="96">
        <v>20000000</v>
      </c>
      <c r="W41" s="96"/>
      <c r="X41" s="96"/>
      <c r="Y41" s="96"/>
      <c r="Z41" s="96">
        <f t="shared" si="2"/>
        <v>69000000</v>
      </c>
      <c r="AA41" s="96">
        <v>70000000</v>
      </c>
      <c r="AB41">
        <f t="shared" si="3"/>
        <v>2</v>
      </c>
      <c r="AC41" s="145">
        <v>0</v>
      </c>
      <c r="AD41" s="145">
        <v>0</v>
      </c>
      <c r="AE41" s="145">
        <v>0</v>
      </c>
      <c r="AF41" s="145">
        <v>0</v>
      </c>
      <c r="AG41" s="145">
        <v>0</v>
      </c>
      <c r="AH41" s="145">
        <v>0</v>
      </c>
      <c r="AI41" s="145">
        <v>0</v>
      </c>
      <c r="AJ41" s="145">
        <v>2</v>
      </c>
      <c r="AK41" s="145">
        <v>0</v>
      </c>
    </row>
    <row r="42" spans="3:37" ht="15">
      <c r="C42" s="152" t="s">
        <v>450</v>
      </c>
      <c r="D42" s="145" t="s">
        <v>865</v>
      </c>
      <c r="E42" s="145" t="s">
        <v>855</v>
      </c>
      <c r="F42" s="145" t="s">
        <v>626</v>
      </c>
      <c r="G42" t="s">
        <v>695</v>
      </c>
      <c r="H42"/>
      <c r="I42"/>
      <c r="J42"/>
      <c r="K42"/>
      <c r="L42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>
        <f t="shared" si="2"/>
        <v>0</v>
      </c>
      <c r="AA42" s="96"/>
      <c r="AB42">
        <f t="shared" si="3"/>
        <v>0</v>
      </c>
      <c r="AC42" s="145">
        <v>0</v>
      </c>
      <c r="AD42" s="145">
        <v>0</v>
      </c>
      <c r="AE42" s="145">
        <v>0</v>
      </c>
      <c r="AF42" s="145">
        <v>0</v>
      </c>
      <c r="AG42" s="145">
        <v>0</v>
      </c>
      <c r="AH42" s="145">
        <v>0</v>
      </c>
      <c r="AI42" s="145">
        <v>0</v>
      </c>
      <c r="AJ42" s="145">
        <v>0</v>
      </c>
      <c r="AK42" s="145">
        <v>0</v>
      </c>
    </row>
    <row r="43" spans="3:37" ht="15">
      <c r="C43" s="146" t="s">
        <v>451</v>
      </c>
      <c r="D43" s="145" t="s">
        <v>802</v>
      </c>
      <c r="E43" s="145" t="s">
        <v>856</v>
      </c>
      <c r="F43" s="145" t="s">
        <v>863</v>
      </c>
      <c r="G43" t="s">
        <v>718</v>
      </c>
      <c r="H43" t="s">
        <v>153</v>
      </c>
      <c r="I43">
        <v>1</v>
      </c>
      <c r="J43" t="s">
        <v>877</v>
      </c>
      <c r="K43" t="s">
        <v>869</v>
      </c>
      <c r="L43" t="s">
        <v>877</v>
      </c>
      <c r="M43" s="96"/>
      <c r="N43" s="96"/>
      <c r="O43" s="96"/>
      <c r="P43" s="96"/>
      <c r="Q43" s="96">
        <v>2500000</v>
      </c>
      <c r="R43" s="96">
        <v>4500000</v>
      </c>
      <c r="S43" s="96">
        <v>4500000</v>
      </c>
      <c r="T43" s="96">
        <v>4500000</v>
      </c>
      <c r="U43" s="96"/>
      <c r="V43" s="96"/>
      <c r="W43" s="96"/>
      <c r="X43" s="96"/>
      <c r="Y43" s="96"/>
      <c r="Z43" s="96">
        <f t="shared" si="2"/>
        <v>16000000</v>
      </c>
      <c r="AA43" s="96">
        <v>16000000</v>
      </c>
      <c r="AB43">
        <f t="shared" si="3"/>
        <v>7</v>
      </c>
      <c r="AC43" s="145">
        <v>0</v>
      </c>
      <c r="AD43" s="145">
        <v>0</v>
      </c>
      <c r="AE43" s="145">
        <v>0</v>
      </c>
      <c r="AF43" s="145">
        <v>0</v>
      </c>
      <c r="AG43" s="145">
        <v>1</v>
      </c>
      <c r="AH43" s="145">
        <v>1</v>
      </c>
      <c r="AI43" s="145">
        <v>3</v>
      </c>
      <c r="AJ43" s="145">
        <v>2</v>
      </c>
      <c r="AK43" s="145">
        <v>0</v>
      </c>
    </row>
    <row r="44" spans="3:37" ht="15">
      <c r="C44" s="146" t="s">
        <v>451</v>
      </c>
      <c r="D44" s="145" t="s">
        <v>805</v>
      </c>
      <c r="E44" s="145" t="s">
        <v>859</v>
      </c>
      <c r="F44" s="145" t="s">
        <v>863</v>
      </c>
      <c r="G44" t="s">
        <v>695</v>
      </c>
      <c r="H44" t="s">
        <v>803</v>
      </c>
      <c r="I44">
        <v>1</v>
      </c>
      <c r="J44" t="s">
        <v>877</v>
      </c>
      <c r="K44" t="s">
        <v>869</v>
      </c>
      <c r="L44" t="s">
        <v>877</v>
      </c>
      <c r="M44" s="96"/>
      <c r="N44" s="96"/>
      <c r="O44" s="96"/>
      <c r="P44" s="96"/>
      <c r="Q44" s="96"/>
      <c r="R44" s="96"/>
      <c r="S44" s="96"/>
      <c r="T44" s="96">
        <v>2692900</v>
      </c>
      <c r="U44" s="96"/>
      <c r="V44" s="96"/>
      <c r="W44" s="96"/>
      <c r="X44" s="96"/>
      <c r="Y44" s="96"/>
      <c r="Z44" s="96">
        <f t="shared" si="2"/>
        <v>2692900</v>
      </c>
      <c r="AA44" s="96">
        <v>2692900</v>
      </c>
      <c r="AB44">
        <f t="shared" si="3"/>
        <v>1</v>
      </c>
      <c r="AC44" s="145">
        <v>0</v>
      </c>
      <c r="AD44" s="145">
        <v>0</v>
      </c>
      <c r="AE44" s="145">
        <v>0</v>
      </c>
      <c r="AF44" s="145">
        <v>0</v>
      </c>
      <c r="AG44" s="145">
        <v>0</v>
      </c>
      <c r="AH44" s="145">
        <v>0</v>
      </c>
      <c r="AI44" s="145">
        <v>0</v>
      </c>
      <c r="AJ44" s="145">
        <v>1</v>
      </c>
      <c r="AK44" s="145">
        <v>0</v>
      </c>
    </row>
    <row r="45" spans="3:37" ht="15">
      <c r="C45" s="146" t="s">
        <v>451</v>
      </c>
      <c r="D45" s="145" t="s">
        <v>804</v>
      </c>
      <c r="E45" s="145" t="s">
        <v>855</v>
      </c>
      <c r="F45" s="145" t="s">
        <v>626</v>
      </c>
      <c r="G45" t="s">
        <v>695</v>
      </c>
      <c r="H45" t="s">
        <v>803</v>
      </c>
      <c r="I45">
        <v>1</v>
      </c>
      <c r="J45" t="s">
        <v>877</v>
      </c>
      <c r="K45" t="s">
        <v>869</v>
      </c>
      <c r="L45" t="s">
        <v>877</v>
      </c>
      <c r="M45" s="96"/>
      <c r="N45" s="96"/>
      <c r="O45" s="96"/>
      <c r="P45" s="96"/>
      <c r="Q45" s="96"/>
      <c r="R45" s="96"/>
      <c r="S45" s="96"/>
      <c r="T45" s="96">
        <v>3267180</v>
      </c>
      <c r="U45" s="96">
        <v>8166576</v>
      </c>
      <c r="V45" s="96">
        <v>8546470</v>
      </c>
      <c r="W45" s="96">
        <v>8964504</v>
      </c>
      <c r="X45" s="96">
        <v>9569659</v>
      </c>
      <c r="Y45" s="96"/>
      <c r="Z45" s="96">
        <f t="shared" si="2"/>
        <v>38514389</v>
      </c>
      <c r="AA45" s="96">
        <v>38514389</v>
      </c>
      <c r="AB45">
        <f t="shared" si="3"/>
        <v>1</v>
      </c>
      <c r="AC45" s="145">
        <v>0</v>
      </c>
      <c r="AD45" s="145">
        <v>0</v>
      </c>
      <c r="AE45" s="145">
        <v>0</v>
      </c>
      <c r="AF45" s="145">
        <v>0</v>
      </c>
      <c r="AG45" s="145">
        <v>0</v>
      </c>
      <c r="AH45" s="145">
        <v>0</v>
      </c>
      <c r="AI45" s="145">
        <v>0</v>
      </c>
      <c r="AJ45" s="145">
        <v>1</v>
      </c>
      <c r="AK45" s="145">
        <v>0</v>
      </c>
    </row>
    <row r="46" spans="3:37" ht="15">
      <c r="C46" s="145" t="s">
        <v>452</v>
      </c>
      <c r="D46" s="145" t="s">
        <v>846</v>
      </c>
      <c r="E46" s="145" t="s">
        <v>854</v>
      </c>
      <c r="F46" s="145" t="s">
        <v>863</v>
      </c>
      <c r="G46" t="s">
        <v>718</v>
      </c>
      <c r="H46" t="s">
        <v>847</v>
      </c>
      <c r="I46"/>
      <c r="J46"/>
      <c r="K46"/>
      <c r="L4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>
        <f t="shared" si="2"/>
        <v>0</v>
      </c>
      <c r="AA46" s="96"/>
      <c r="AB46">
        <f t="shared" si="3"/>
        <v>0</v>
      </c>
      <c r="AC46" s="145"/>
      <c r="AD46" s="145"/>
      <c r="AE46" s="145"/>
      <c r="AF46" s="145"/>
      <c r="AG46" s="145"/>
      <c r="AH46" s="145"/>
      <c r="AI46" s="145"/>
      <c r="AJ46" s="145"/>
      <c r="AK46" s="145"/>
    </row>
    <row r="47" spans="3:37" ht="15">
      <c r="C47" s="145" t="s">
        <v>452</v>
      </c>
      <c r="D47" s="145" t="s">
        <v>850</v>
      </c>
      <c r="E47" s="145" t="s">
        <v>856</v>
      </c>
      <c r="F47" s="145" t="s">
        <v>626</v>
      </c>
      <c r="G47" t="s">
        <v>718</v>
      </c>
      <c r="H47" t="s">
        <v>157</v>
      </c>
      <c r="I47"/>
      <c r="J47"/>
      <c r="K47"/>
      <c r="L47"/>
      <c r="M47" s="96"/>
      <c r="N47" s="96"/>
      <c r="O47" s="96"/>
      <c r="P47" s="96"/>
      <c r="Q47" s="96">
        <v>2049084.42</v>
      </c>
      <c r="R47" s="96">
        <v>18441759.78</v>
      </c>
      <c r="S47" s="96"/>
      <c r="T47" s="96"/>
      <c r="U47" s="96"/>
      <c r="V47" s="96"/>
      <c r="W47" s="96"/>
      <c r="X47" s="96"/>
      <c r="Y47" s="96"/>
      <c r="Z47" s="96">
        <f t="shared" si="2"/>
        <v>20490844.200000003</v>
      </c>
      <c r="AA47" s="96">
        <v>20490844.2</v>
      </c>
      <c r="AB47">
        <v>5</v>
      </c>
      <c r="AC47" s="146">
        <v>0</v>
      </c>
      <c r="AD47" s="146">
        <v>0</v>
      </c>
      <c r="AE47" s="146">
        <v>0</v>
      </c>
      <c r="AF47" s="146">
        <v>0</v>
      </c>
      <c r="AG47" s="146">
        <v>0</v>
      </c>
      <c r="AH47" s="146">
        <v>1</v>
      </c>
      <c r="AI47" s="146">
        <v>2</v>
      </c>
      <c r="AJ47" s="146">
        <v>2</v>
      </c>
      <c r="AK47" s="146">
        <v>0</v>
      </c>
    </row>
    <row r="48" spans="3:37" ht="15">
      <c r="C48" s="145" t="s">
        <v>452</v>
      </c>
      <c r="D48" s="145" t="s">
        <v>851</v>
      </c>
      <c r="E48" s="145" t="s">
        <v>856</v>
      </c>
      <c r="F48" s="145" t="s">
        <v>626</v>
      </c>
      <c r="G48" t="s">
        <v>718</v>
      </c>
      <c r="H48" t="s">
        <v>157</v>
      </c>
      <c r="I48"/>
      <c r="J48"/>
      <c r="K48"/>
      <c r="L48"/>
      <c r="M48" s="96"/>
      <c r="N48" s="96"/>
      <c r="O48" s="96"/>
      <c r="P48" s="96"/>
      <c r="Q48" s="96"/>
      <c r="R48" s="96">
        <v>15000000</v>
      </c>
      <c r="S48" s="96">
        <v>15000000</v>
      </c>
      <c r="T48" s="96">
        <v>15000000</v>
      </c>
      <c r="U48" s="96">
        <v>15000000</v>
      </c>
      <c r="V48" s="96"/>
      <c r="W48" s="96"/>
      <c r="X48" s="96"/>
      <c r="Y48" s="96"/>
      <c r="Z48" s="96">
        <f t="shared" si="2"/>
        <v>60000000</v>
      </c>
      <c r="AA48" s="96">
        <v>60000000</v>
      </c>
      <c r="AB48">
        <v>4</v>
      </c>
      <c r="AC48" s="146">
        <v>0</v>
      </c>
      <c r="AD48" s="146">
        <v>0</v>
      </c>
      <c r="AE48" s="146">
        <v>0</v>
      </c>
      <c r="AF48" s="146">
        <v>0</v>
      </c>
      <c r="AG48" s="146">
        <v>0</v>
      </c>
      <c r="AH48" s="146">
        <v>1</v>
      </c>
      <c r="AI48" s="146">
        <v>2</v>
      </c>
      <c r="AJ48" s="146">
        <v>1</v>
      </c>
      <c r="AK48" s="146">
        <v>0</v>
      </c>
    </row>
    <row r="49" spans="3:37" ht="15">
      <c r="C49" s="146" t="s">
        <v>453</v>
      </c>
      <c r="D49" s="145" t="s">
        <v>806</v>
      </c>
      <c r="E49" s="145" t="s">
        <v>861</v>
      </c>
      <c r="F49" s="145" t="s">
        <v>626</v>
      </c>
      <c r="G49" t="s">
        <v>718</v>
      </c>
      <c r="H49" t="s">
        <v>163</v>
      </c>
      <c r="I49">
        <v>1</v>
      </c>
      <c r="J49" t="s">
        <v>877</v>
      </c>
      <c r="K49" t="s">
        <v>869</v>
      </c>
      <c r="L49" t="s">
        <v>877</v>
      </c>
      <c r="M49" s="96"/>
      <c r="N49" s="96"/>
      <c r="O49" s="96"/>
      <c r="P49" s="96"/>
      <c r="Q49" s="96"/>
      <c r="R49" s="96">
        <v>4000000</v>
      </c>
      <c r="S49" s="96">
        <v>6000000</v>
      </c>
      <c r="T49" s="96">
        <v>6600000</v>
      </c>
      <c r="U49" s="96">
        <v>7260000</v>
      </c>
      <c r="V49" s="96">
        <v>4000000</v>
      </c>
      <c r="W49" s="96"/>
      <c r="X49" s="96"/>
      <c r="Y49" s="96"/>
      <c r="Z49" s="96">
        <f t="shared" si="2"/>
        <v>27860000</v>
      </c>
      <c r="AA49" s="96">
        <v>28350000</v>
      </c>
      <c r="AB49">
        <f t="shared" si="3"/>
        <v>5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1</v>
      </c>
      <c r="AI49" s="145">
        <v>2</v>
      </c>
      <c r="AJ49" s="145">
        <v>2</v>
      </c>
      <c r="AK49" s="145">
        <v>0</v>
      </c>
    </row>
    <row r="50" spans="3:37" ht="15">
      <c r="C50" s="146" t="s">
        <v>454</v>
      </c>
      <c r="D50" s="145" t="s">
        <v>809</v>
      </c>
      <c r="E50" s="145" t="s">
        <v>861</v>
      </c>
      <c r="F50" s="145" t="s">
        <v>626</v>
      </c>
      <c r="G50" t="s">
        <v>718</v>
      </c>
      <c r="H50" t="s">
        <v>808</v>
      </c>
      <c r="I50">
        <v>0</v>
      </c>
      <c r="J50" t="s">
        <v>877</v>
      </c>
      <c r="K50" t="s">
        <v>869</v>
      </c>
      <c r="L50" t="s">
        <v>869</v>
      </c>
      <c r="M50" s="96"/>
      <c r="N50" s="96"/>
      <c r="O50" s="96"/>
      <c r="P50" s="96"/>
      <c r="Q50" s="96"/>
      <c r="R50" s="96">
        <v>3416666</v>
      </c>
      <c r="S50" s="96">
        <v>18000000</v>
      </c>
      <c r="T50" s="96">
        <v>18000000</v>
      </c>
      <c r="U50" s="96">
        <v>18000000</v>
      </c>
      <c r="V50" s="96">
        <v>18000000</v>
      </c>
      <c r="W50" s="96">
        <v>18000000</v>
      </c>
      <c r="X50" s="96"/>
      <c r="Y50" s="96"/>
      <c r="Z50" s="96">
        <f t="shared" si="2"/>
        <v>93416666</v>
      </c>
      <c r="AA50" s="96">
        <v>93416666</v>
      </c>
      <c r="AB50">
        <f t="shared" si="3"/>
        <v>4</v>
      </c>
      <c r="AC50" s="145">
        <v>0</v>
      </c>
      <c r="AD50" s="145">
        <v>0</v>
      </c>
      <c r="AE50" s="145">
        <v>0</v>
      </c>
      <c r="AF50" s="145">
        <v>0</v>
      </c>
      <c r="AG50" s="145">
        <v>0</v>
      </c>
      <c r="AH50" s="145">
        <v>0</v>
      </c>
      <c r="AI50" s="145">
        <v>2</v>
      </c>
      <c r="AJ50" s="145">
        <v>2</v>
      </c>
      <c r="AK50" s="145">
        <v>0</v>
      </c>
    </row>
    <row r="51" spans="3:37" ht="15">
      <c r="C51" s="146" t="s">
        <v>455</v>
      </c>
      <c r="D51" s="145" t="s">
        <v>810</v>
      </c>
      <c r="E51" s="145" t="s">
        <v>859</v>
      </c>
      <c r="F51" s="145" t="s">
        <v>626</v>
      </c>
      <c r="G51" t="s">
        <v>695</v>
      </c>
      <c r="H51" t="s">
        <v>169</v>
      </c>
      <c r="I51">
        <v>1</v>
      </c>
      <c r="J51" t="s">
        <v>877</v>
      </c>
      <c r="K51" t="s">
        <v>869</v>
      </c>
      <c r="L51" t="s">
        <v>877</v>
      </c>
      <c r="M51" s="96"/>
      <c r="N51" s="96"/>
      <c r="O51" s="96"/>
      <c r="P51" s="96"/>
      <c r="Q51" s="96"/>
      <c r="R51" s="96"/>
      <c r="S51" s="96">
        <v>4000000</v>
      </c>
      <c r="T51" s="96">
        <v>8000000</v>
      </c>
      <c r="U51" s="96">
        <v>8000000</v>
      </c>
      <c r="V51" s="96">
        <v>8000000</v>
      </c>
      <c r="W51" s="96"/>
      <c r="X51" s="96"/>
      <c r="Y51" s="96"/>
      <c r="Z51" s="96">
        <f t="shared" si="2"/>
        <v>28000000</v>
      </c>
      <c r="AA51" s="96">
        <v>28000000</v>
      </c>
      <c r="AB51">
        <f t="shared" si="3"/>
        <v>2</v>
      </c>
      <c r="AC51" s="145">
        <v>0</v>
      </c>
      <c r="AD51" s="145">
        <v>0</v>
      </c>
      <c r="AE51" s="145">
        <v>0</v>
      </c>
      <c r="AF51" s="145">
        <v>0</v>
      </c>
      <c r="AG51" s="145">
        <v>0</v>
      </c>
      <c r="AH51" s="145">
        <v>0</v>
      </c>
      <c r="AI51" s="145">
        <v>0</v>
      </c>
      <c r="AJ51" s="145">
        <v>2</v>
      </c>
      <c r="AK51" s="145">
        <v>0</v>
      </c>
    </row>
    <row r="52" spans="3:37" ht="15">
      <c r="C52" s="146" t="s">
        <v>456</v>
      </c>
      <c r="D52" s="145" t="s">
        <v>812</v>
      </c>
      <c r="E52" s="145" t="s">
        <v>855</v>
      </c>
      <c r="F52" s="145" t="s">
        <v>626</v>
      </c>
      <c r="G52" t="s">
        <v>695</v>
      </c>
      <c r="H52" t="s">
        <v>173</v>
      </c>
      <c r="I52">
        <v>1</v>
      </c>
      <c r="J52" t="s">
        <v>877</v>
      </c>
      <c r="K52" t="s">
        <v>869</v>
      </c>
      <c r="L52" t="s">
        <v>869</v>
      </c>
      <c r="M52" s="96"/>
      <c r="N52" s="96"/>
      <c r="O52" s="96"/>
      <c r="P52" s="96"/>
      <c r="Q52" s="96"/>
      <c r="R52" s="96"/>
      <c r="S52" s="96"/>
      <c r="T52" s="96">
        <v>6000000</v>
      </c>
      <c r="U52" s="96">
        <v>6890424</v>
      </c>
      <c r="V52" s="96">
        <v>6890424</v>
      </c>
      <c r="W52" s="96">
        <v>6890424</v>
      </c>
      <c r="X52" s="96"/>
      <c r="Y52" s="96"/>
      <c r="Z52" s="96">
        <f t="shared" si="2"/>
        <v>26671272</v>
      </c>
      <c r="AA52" s="96">
        <v>28968081</v>
      </c>
      <c r="AB52">
        <f t="shared" si="3"/>
        <v>0</v>
      </c>
      <c r="AC52" s="145">
        <v>0</v>
      </c>
      <c r="AD52" s="145">
        <v>0</v>
      </c>
      <c r="AE52" s="145">
        <v>0</v>
      </c>
      <c r="AF52" s="145">
        <v>0</v>
      </c>
      <c r="AG52" s="145">
        <v>0</v>
      </c>
      <c r="AH52" s="145">
        <v>0</v>
      </c>
      <c r="AI52" s="145">
        <v>0</v>
      </c>
      <c r="AJ52" s="145">
        <v>0</v>
      </c>
      <c r="AK52" s="145">
        <v>0</v>
      </c>
    </row>
    <row r="53" spans="3:37" ht="15">
      <c r="C53" s="146" t="s">
        <v>497</v>
      </c>
      <c r="D53" s="145" t="s">
        <v>814</v>
      </c>
      <c r="E53" s="145" t="s">
        <v>858</v>
      </c>
      <c r="F53" s="145" t="s">
        <v>863</v>
      </c>
      <c r="G53" t="s">
        <v>685</v>
      </c>
      <c r="H53" t="s">
        <v>815</v>
      </c>
      <c r="I53">
        <v>20</v>
      </c>
      <c r="J53" t="s">
        <v>869</v>
      </c>
      <c r="K53" t="s">
        <v>869</v>
      </c>
      <c r="L53" t="s">
        <v>869</v>
      </c>
      <c r="M53" s="96"/>
      <c r="N53" s="96">
        <v>5000000</v>
      </c>
      <c r="O53" s="96">
        <v>13866568.68</v>
      </c>
      <c r="P53" s="96">
        <v>10467403.84</v>
      </c>
      <c r="Q53" s="96"/>
      <c r="R53" s="96"/>
      <c r="S53" s="96"/>
      <c r="T53" s="96"/>
      <c r="U53" s="96"/>
      <c r="V53" s="96"/>
      <c r="W53" s="96"/>
      <c r="X53" s="96"/>
      <c r="Y53" s="96"/>
      <c r="Z53" s="96">
        <f t="shared" si="2"/>
        <v>29333972.52</v>
      </c>
      <c r="AA53" s="96">
        <v>29333972.57</v>
      </c>
      <c r="AB53">
        <f t="shared" si="3"/>
        <v>8</v>
      </c>
      <c r="AC53" s="145">
        <v>0</v>
      </c>
      <c r="AD53" s="145">
        <v>2</v>
      </c>
      <c r="AE53" s="145">
        <v>2</v>
      </c>
      <c r="AF53" s="145">
        <v>3</v>
      </c>
      <c r="AG53" s="145">
        <v>1</v>
      </c>
      <c r="AH53" s="145">
        <v>0</v>
      </c>
      <c r="AI53" s="145">
        <v>0</v>
      </c>
      <c r="AJ53" s="145">
        <v>0</v>
      </c>
      <c r="AK53" s="145">
        <v>0</v>
      </c>
    </row>
    <row r="54" spans="3:37" ht="15">
      <c r="C54" s="146" t="s">
        <v>497</v>
      </c>
      <c r="D54" s="145" t="s">
        <v>825</v>
      </c>
      <c r="E54" s="145" t="s">
        <v>856</v>
      </c>
      <c r="F54" s="145" t="s">
        <v>863</v>
      </c>
      <c r="G54" t="s">
        <v>718</v>
      </c>
      <c r="H54" t="s">
        <v>481</v>
      </c>
      <c r="I54">
        <v>22</v>
      </c>
      <c r="J54" t="s">
        <v>869</v>
      </c>
      <c r="K54" t="s">
        <v>869</v>
      </c>
      <c r="L54" t="s">
        <v>869</v>
      </c>
      <c r="M54" s="96"/>
      <c r="N54" s="96"/>
      <c r="O54" s="96"/>
      <c r="P54" s="96"/>
      <c r="Q54" s="96">
        <v>12000000</v>
      </c>
      <c r="R54" s="96">
        <v>20000000</v>
      </c>
      <c r="S54" s="96">
        <v>20000000</v>
      </c>
      <c r="T54" s="96">
        <v>20000000</v>
      </c>
      <c r="U54" s="96"/>
      <c r="V54" s="96"/>
      <c r="W54" s="96"/>
      <c r="X54" s="96"/>
      <c r="Y54" s="96"/>
      <c r="Z54" s="96">
        <f t="shared" si="2"/>
        <v>72000000</v>
      </c>
      <c r="AA54" s="96">
        <v>73352905.57</v>
      </c>
      <c r="AB54">
        <f t="shared" si="3"/>
        <v>6</v>
      </c>
      <c r="AC54" s="145">
        <v>0</v>
      </c>
      <c r="AD54" s="145">
        <v>0</v>
      </c>
      <c r="AE54" s="145">
        <v>0</v>
      </c>
      <c r="AF54" s="145">
        <v>0</v>
      </c>
      <c r="AG54" s="145">
        <v>2</v>
      </c>
      <c r="AH54" s="145">
        <v>3</v>
      </c>
      <c r="AI54" s="145">
        <v>1</v>
      </c>
      <c r="AJ54" s="145">
        <v>0</v>
      </c>
      <c r="AK54" s="145">
        <v>0</v>
      </c>
    </row>
    <row r="55" spans="3:37" ht="15">
      <c r="C55" s="146" t="s">
        <v>497</v>
      </c>
      <c r="D55" s="145" t="s">
        <v>826</v>
      </c>
      <c r="E55" s="145" t="s">
        <v>856</v>
      </c>
      <c r="F55" s="145" t="s">
        <v>863</v>
      </c>
      <c r="G55" t="s">
        <v>718</v>
      </c>
      <c r="H55" t="s">
        <v>481</v>
      </c>
      <c r="I55">
        <v>0</v>
      </c>
      <c r="J55" t="s">
        <v>877</v>
      </c>
      <c r="K55" t="s">
        <v>869</v>
      </c>
      <c r="L55" t="s">
        <v>869</v>
      </c>
      <c r="M55" s="96"/>
      <c r="N55" s="96"/>
      <c r="O55" s="96"/>
      <c r="P55" s="96"/>
      <c r="Q55" s="96">
        <v>9750000</v>
      </c>
      <c r="R55" s="96">
        <v>13000000</v>
      </c>
      <c r="S55" s="96">
        <v>13000000</v>
      </c>
      <c r="T55" s="96">
        <v>13000000</v>
      </c>
      <c r="U55" s="96"/>
      <c r="V55" s="96"/>
      <c r="W55" s="96"/>
      <c r="X55" s="96"/>
      <c r="Y55" s="96"/>
      <c r="Z55" s="96">
        <f t="shared" si="2"/>
        <v>48750000</v>
      </c>
      <c r="AA55" s="96">
        <v>48750000</v>
      </c>
      <c r="AB55">
        <f t="shared" si="3"/>
        <v>4</v>
      </c>
      <c r="AC55" s="145">
        <v>0</v>
      </c>
      <c r="AD55" s="145">
        <v>0</v>
      </c>
      <c r="AE55" s="145">
        <v>0</v>
      </c>
      <c r="AF55" s="145">
        <v>0</v>
      </c>
      <c r="AG55" s="145">
        <v>1</v>
      </c>
      <c r="AH55" s="145">
        <v>3</v>
      </c>
      <c r="AI55" s="145">
        <v>0</v>
      </c>
      <c r="AJ55" s="145">
        <v>0</v>
      </c>
      <c r="AK55" s="145">
        <v>0</v>
      </c>
    </row>
    <row r="56" spans="3:37" ht="15">
      <c r="C56" s="146" t="s">
        <v>497</v>
      </c>
      <c r="D56" s="145" t="s">
        <v>827</v>
      </c>
      <c r="E56" s="145" t="s">
        <v>856</v>
      </c>
      <c r="F56" s="145" t="s">
        <v>863</v>
      </c>
      <c r="G56" t="s">
        <v>718</v>
      </c>
      <c r="H56" t="s">
        <v>481</v>
      </c>
      <c r="I56">
        <v>0</v>
      </c>
      <c r="J56" t="s">
        <v>877</v>
      </c>
      <c r="K56" t="s">
        <v>869</v>
      </c>
      <c r="L56" t="s">
        <v>877</v>
      </c>
      <c r="M56" s="96"/>
      <c r="N56" s="96"/>
      <c r="O56" s="96"/>
      <c r="P56" s="96"/>
      <c r="Q56" s="96">
        <v>5120000</v>
      </c>
      <c r="R56" s="96">
        <v>6920000</v>
      </c>
      <c r="S56" s="96">
        <v>6920000</v>
      </c>
      <c r="T56" s="96">
        <v>6920000</v>
      </c>
      <c r="U56" s="96"/>
      <c r="V56" s="96"/>
      <c r="W56" s="96"/>
      <c r="X56" s="96"/>
      <c r="Y56" s="96"/>
      <c r="Z56" s="96">
        <f t="shared" si="2"/>
        <v>25880000</v>
      </c>
      <c r="AA56" s="96">
        <v>25960083.73</v>
      </c>
      <c r="AB56">
        <f t="shared" si="3"/>
        <v>4</v>
      </c>
      <c r="AC56" s="145">
        <v>0</v>
      </c>
      <c r="AD56" s="145">
        <v>0</v>
      </c>
      <c r="AE56" s="145">
        <v>0</v>
      </c>
      <c r="AF56" s="145">
        <v>0</v>
      </c>
      <c r="AG56" s="145">
        <v>2</v>
      </c>
      <c r="AH56" s="145">
        <v>1</v>
      </c>
      <c r="AI56" s="145">
        <v>1</v>
      </c>
      <c r="AJ56" s="145">
        <v>0</v>
      </c>
      <c r="AK56" s="145">
        <v>0</v>
      </c>
    </row>
    <row r="57" spans="3:37" ht="15">
      <c r="C57" s="146" t="s">
        <v>458</v>
      </c>
      <c r="D57" s="145" t="s">
        <v>829</v>
      </c>
      <c r="E57" s="145" t="s">
        <v>860</v>
      </c>
      <c r="F57" s="145" t="s">
        <v>863</v>
      </c>
      <c r="G57" t="s">
        <v>748</v>
      </c>
      <c r="H57" t="s">
        <v>474</v>
      </c>
      <c r="I57">
        <v>1</v>
      </c>
      <c r="J57" t="s">
        <v>869</v>
      </c>
      <c r="K57" t="s">
        <v>869</v>
      </c>
      <c r="L57" t="s">
        <v>877</v>
      </c>
      <c r="M57" s="96"/>
      <c r="N57" s="96"/>
      <c r="O57" s="96">
        <v>1500000</v>
      </c>
      <c r="P57" s="96">
        <v>1800000</v>
      </c>
      <c r="Q57" s="96">
        <v>1800000</v>
      </c>
      <c r="R57" s="96"/>
      <c r="S57" s="96"/>
      <c r="T57" s="96"/>
      <c r="U57" s="96"/>
      <c r="V57" s="96"/>
      <c r="W57" s="96"/>
      <c r="X57" s="96"/>
      <c r="Y57" s="96"/>
      <c r="Z57" s="96">
        <f t="shared" si="2"/>
        <v>5100000</v>
      </c>
      <c r="AA57" s="96">
        <v>5100000</v>
      </c>
      <c r="AB57">
        <f t="shared" si="3"/>
        <v>2</v>
      </c>
      <c r="AC57" s="145">
        <v>0</v>
      </c>
      <c r="AD57" s="145">
        <v>0</v>
      </c>
      <c r="AE57" s="145">
        <v>0</v>
      </c>
      <c r="AF57" s="145">
        <v>2</v>
      </c>
      <c r="AG57" s="145">
        <v>0</v>
      </c>
      <c r="AH57" s="145">
        <v>0</v>
      </c>
      <c r="AI57" s="145">
        <v>0</v>
      </c>
      <c r="AJ57" s="145">
        <v>0</v>
      </c>
      <c r="AK57" s="145">
        <v>0</v>
      </c>
    </row>
    <row r="58" spans="3:37" ht="15">
      <c r="C58" s="146" t="s">
        <v>498</v>
      </c>
      <c r="D58" s="145" t="s">
        <v>832</v>
      </c>
      <c r="E58" s="145" t="s">
        <v>858</v>
      </c>
      <c r="F58" s="145" t="s">
        <v>863</v>
      </c>
      <c r="G58" t="s">
        <v>748</v>
      </c>
      <c r="H58" t="s">
        <v>830</v>
      </c>
      <c r="I58">
        <v>1</v>
      </c>
      <c r="J58" t="s">
        <v>877</v>
      </c>
      <c r="K58" t="s">
        <v>869</v>
      </c>
      <c r="L58" t="s">
        <v>869</v>
      </c>
      <c r="M58" s="96"/>
      <c r="N58" s="96">
        <v>485000</v>
      </c>
      <c r="O58" s="96">
        <v>815000</v>
      </c>
      <c r="P58" s="96">
        <v>1300000</v>
      </c>
      <c r="Q58" s="96">
        <v>1300000</v>
      </c>
      <c r="R58" s="96"/>
      <c r="S58" s="96"/>
      <c r="T58" s="96"/>
      <c r="U58" s="96"/>
      <c r="V58" s="96"/>
      <c r="W58" s="96"/>
      <c r="X58" s="96"/>
      <c r="Y58" s="96"/>
      <c r="Z58" s="96">
        <f t="shared" si="2"/>
        <v>3900000</v>
      </c>
      <c r="AA58" s="96">
        <v>3900000</v>
      </c>
      <c r="AB58">
        <f t="shared" si="3"/>
        <v>7</v>
      </c>
      <c r="AC58" s="145">
        <v>0</v>
      </c>
      <c r="AD58" s="145">
        <v>0</v>
      </c>
      <c r="AE58" s="145">
        <v>2</v>
      </c>
      <c r="AF58" s="145">
        <v>3</v>
      </c>
      <c r="AG58" s="145">
        <v>2</v>
      </c>
      <c r="AH58" s="145">
        <v>0</v>
      </c>
      <c r="AI58" s="145">
        <v>0</v>
      </c>
      <c r="AJ58" s="145">
        <v>0</v>
      </c>
      <c r="AK58" s="145">
        <v>0</v>
      </c>
    </row>
    <row r="59" spans="3:37" ht="15">
      <c r="C59" s="146" t="s">
        <v>498</v>
      </c>
      <c r="D59" s="145" t="s">
        <v>834</v>
      </c>
      <c r="E59" s="145" t="s">
        <v>856</v>
      </c>
      <c r="F59" s="145" t="s">
        <v>863</v>
      </c>
      <c r="G59" t="s">
        <v>718</v>
      </c>
      <c r="H59" t="s">
        <v>833</v>
      </c>
      <c r="I59">
        <v>1</v>
      </c>
      <c r="J59" t="s">
        <v>877</v>
      </c>
      <c r="K59" t="s">
        <v>869</v>
      </c>
      <c r="L59" t="s">
        <v>869</v>
      </c>
      <c r="M59" s="96"/>
      <c r="N59" s="96"/>
      <c r="O59" s="96"/>
      <c r="P59" s="96"/>
      <c r="Q59" s="96"/>
      <c r="R59" s="96">
        <v>3200000</v>
      </c>
      <c r="S59" s="96">
        <v>3520000</v>
      </c>
      <c r="T59" s="96"/>
      <c r="U59" s="96"/>
      <c r="V59" s="96"/>
      <c r="W59" s="96"/>
      <c r="X59" s="96"/>
      <c r="Y59" s="96"/>
      <c r="Z59" s="96">
        <f t="shared" si="2"/>
        <v>6720000</v>
      </c>
      <c r="AA59" s="96">
        <v>6720000</v>
      </c>
      <c r="AB59">
        <f t="shared" si="3"/>
        <v>2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2</v>
      </c>
      <c r="AJ59" s="145">
        <v>0</v>
      </c>
      <c r="AK59" s="145">
        <v>0</v>
      </c>
    </row>
    <row r="60" spans="3:37" ht="15">
      <c r="C60" s="146" t="s">
        <v>499</v>
      </c>
      <c r="D60" s="145" t="s">
        <v>831</v>
      </c>
      <c r="E60" s="145" t="s">
        <v>858</v>
      </c>
      <c r="F60" s="145" t="s">
        <v>863</v>
      </c>
      <c r="G60" t="s">
        <v>748</v>
      </c>
      <c r="H60" t="s">
        <v>835</v>
      </c>
      <c r="I60">
        <v>1</v>
      </c>
      <c r="J60" t="s">
        <v>869</v>
      </c>
      <c r="K60" t="s">
        <v>869</v>
      </c>
      <c r="L60" t="s">
        <v>869</v>
      </c>
      <c r="M60" s="96"/>
      <c r="N60" s="96">
        <v>3420000</v>
      </c>
      <c r="O60" s="96">
        <v>14080000</v>
      </c>
      <c r="P60" s="96">
        <v>19200000</v>
      </c>
      <c r="Q60" s="96">
        <v>19200000</v>
      </c>
      <c r="R60" s="96"/>
      <c r="S60" s="96"/>
      <c r="T60" s="96"/>
      <c r="U60" s="96"/>
      <c r="V60" s="96"/>
      <c r="W60" s="96"/>
      <c r="X60" s="96"/>
      <c r="Y60" s="96"/>
      <c r="Z60" s="96">
        <f t="shared" si="2"/>
        <v>55900000</v>
      </c>
      <c r="AA60" s="96">
        <v>55900000</v>
      </c>
      <c r="AB60">
        <f t="shared" si="3"/>
        <v>8</v>
      </c>
      <c r="AC60" s="145">
        <v>0</v>
      </c>
      <c r="AD60" s="145">
        <v>0</v>
      </c>
      <c r="AE60" s="145">
        <v>2</v>
      </c>
      <c r="AF60" s="145">
        <v>3</v>
      </c>
      <c r="AG60" s="145">
        <v>3</v>
      </c>
      <c r="AH60" s="145">
        <v>0</v>
      </c>
      <c r="AI60" s="145">
        <v>0</v>
      </c>
      <c r="AJ60" s="145">
        <v>0</v>
      </c>
      <c r="AK60" s="145">
        <v>0</v>
      </c>
    </row>
    <row r="61" spans="3:37" ht="15">
      <c r="C61" s="146" t="s">
        <v>608</v>
      </c>
      <c r="D61" s="145" t="s">
        <v>839</v>
      </c>
      <c r="E61" s="145" t="s">
        <v>855</v>
      </c>
      <c r="F61" s="145" t="s">
        <v>626</v>
      </c>
      <c r="G61" t="s">
        <v>695</v>
      </c>
      <c r="H61" t="s">
        <v>838</v>
      </c>
      <c r="I61">
        <v>2</v>
      </c>
      <c r="J61" t="s">
        <v>877</v>
      </c>
      <c r="K61" t="s">
        <v>869</v>
      </c>
      <c r="L61" t="s">
        <v>869</v>
      </c>
      <c r="M61" s="96"/>
      <c r="N61" s="96"/>
      <c r="O61" s="96"/>
      <c r="P61" s="96"/>
      <c r="Q61" s="96"/>
      <c r="R61" s="96"/>
      <c r="S61" s="96"/>
      <c r="T61" s="96">
        <v>5237500</v>
      </c>
      <c r="U61" s="96">
        <v>21357500</v>
      </c>
      <c r="V61" s="96">
        <v>26535252</v>
      </c>
      <c r="W61" s="96">
        <v>28392720</v>
      </c>
      <c r="X61" s="96">
        <v>30380210</v>
      </c>
      <c r="Y61" s="96"/>
      <c r="Z61" s="96">
        <f t="shared" si="2"/>
        <v>111903182</v>
      </c>
      <c r="AA61" s="96">
        <v>111903182</v>
      </c>
      <c r="AB61">
        <f t="shared" si="3"/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</row>
    <row r="62" spans="3:37" s="160" customFormat="1" ht="15.75" thickBot="1"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155">
        <f>SUM(M8:M61)</f>
        <v>1121973.91</v>
      </c>
      <c r="N62" s="155">
        <f aca="true" t="shared" si="4" ref="N62:AB62">SUM(N8:N61)</f>
        <v>26293957.6</v>
      </c>
      <c r="O62" s="155">
        <f t="shared" si="4"/>
        <v>106271777.43</v>
      </c>
      <c r="P62" s="155">
        <f t="shared" si="4"/>
        <v>128600430.36</v>
      </c>
      <c r="Q62" s="155">
        <f t="shared" si="4"/>
        <v>224319976.55</v>
      </c>
      <c r="R62" s="155">
        <f t="shared" si="4"/>
        <v>267285725.78</v>
      </c>
      <c r="S62" s="155">
        <f>SUM(S8:S61)</f>
        <v>294466719.16</v>
      </c>
      <c r="T62" s="155">
        <f t="shared" si="4"/>
        <v>365433416.65</v>
      </c>
      <c r="U62" s="155">
        <f t="shared" si="4"/>
        <v>378053340.95</v>
      </c>
      <c r="V62" s="155">
        <f t="shared" si="4"/>
        <v>324842896</v>
      </c>
      <c r="W62" s="155">
        <f t="shared" si="4"/>
        <v>266298798</v>
      </c>
      <c r="X62" s="155">
        <f t="shared" si="4"/>
        <v>198994747</v>
      </c>
      <c r="Y62" s="155">
        <f t="shared" si="4"/>
        <v>4700000</v>
      </c>
      <c r="Z62" s="155">
        <f t="shared" si="4"/>
        <v>2586683759.39</v>
      </c>
      <c r="AA62" s="155">
        <f t="shared" si="4"/>
        <v>2589419068.3800006</v>
      </c>
      <c r="AB62" s="163">
        <f t="shared" si="4"/>
        <v>229</v>
      </c>
      <c r="AC62" s="162">
        <f>SUM(AC8:AC61)</f>
        <v>0</v>
      </c>
      <c r="AD62" s="162">
        <f aca="true" t="shared" si="5" ref="AD62:AK62">SUM(AD8:AD61)</f>
        <v>3</v>
      </c>
      <c r="AE62" s="162">
        <f t="shared" si="5"/>
        <v>24</v>
      </c>
      <c r="AF62" s="162">
        <f t="shared" si="5"/>
        <v>28</v>
      </c>
      <c r="AG62" s="162">
        <f t="shared" si="5"/>
        <v>37</v>
      </c>
      <c r="AH62" s="162">
        <f t="shared" si="5"/>
        <v>41</v>
      </c>
      <c r="AI62" s="162">
        <f t="shared" si="5"/>
        <v>45</v>
      </c>
      <c r="AJ62" s="162">
        <f t="shared" si="5"/>
        <v>45</v>
      </c>
      <c r="AK62" s="162">
        <f t="shared" si="5"/>
        <v>6</v>
      </c>
    </row>
    <row r="63" ht="15.75" thickTop="1"/>
  </sheetData>
  <sheetProtection/>
  <autoFilter ref="C7:AK62"/>
  <conditionalFormatting sqref="T8:U35 AA26 V8:Y61 U36 T37:U61 S8:S46 S48:S61 M8:R61">
    <cfRule type="cellIs" priority="11" dxfId="12" operator="equal" stopIfTrue="1">
      <formula>#REF!</formula>
    </cfRule>
  </conditionalFormatting>
  <conditionalFormatting sqref="AC7:AK61">
    <cfRule type="cellIs" priority="8" dxfId="13" operator="equal" stopIfTrue="1">
      <formula>#REF!</formula>
    </cfRule>
  </conditionalFormatting>
  <conditionalFormatting sqref="T8:Y61 S8:S46 S48:S61 M8:R61">
    <cfRule type="cellIs" priority="6" dxfId="12" operator="equal" stopIfTrue="1">
      <formula>$Y$63</formula>
    </cfRule>
    <cfRule type="cellIs" priority="7" dxfId="13" operator="equal" stopIfTrue="1">
      <formula>$Y$63</formula>
    </cfRule>
  </conditionalFormatting>
  <conditionalFormatting sqref="AC8:AK61">
    <cfRule type="cellIs" priority="4" dxfId="12" operator="equal" stopIfTrue="1">
      <formula>$AC$63</formula>
    </cfRule>
    <cfRule type="cellIs" priority="5" dxfId="13" operator="equal" stopIfTrue="1">
      <formula>$AC$62</formula>
    </cfRule>
  </conditionalFormatting>
  <conditionalFormatting sqref="S47">
    <cfRule type="cellIs" priority="3" dxfId="12" operator="equal" stopIfTrue="1">
      <formula>#REF!</formula>
    </cfRule>
  </conditionalFormatting>
  <conditionalFormatting sqref="S47">
    <cfRule type="cellIs" priority="1" dxfId="12" operator="equal" stopIfTrue="1">
      <formula>$Y$63</formula>
    </cfRule>
    <cfRule type="cellIs" priority="2" dxfId="13" operator="equal" stopIfTrue="1">
      <formula>$Y$63</formula>
    </cfRule>
  </conditionalFormatting>
  <printOptions/>
  <pageMargins left="0.511811024" right="0.511811024" top="0.787401575" bottom="0.787401575" header="0.31496062" footer="0.31496062"/>
  <pageSetup orientation="portrait" paperSize="9"/>
  <ignoredErrors>
    <ignoredError sqref="D43:E61 D8:E41 D42:E42 M7:R7 Y7 AC7 AD7:AH7 AK24" numberStoredAsText="1"/>
    <ignoredError sqref="Z37" formula="1"/>
    <ignoredError sqref="S62:Y62 AI62:AK6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G56"/>
  <sheetViews>
    <sheetView zoomScalePageLayoutView="0" workbookViewId="0" topLeftCell="A2">
      <pane xSplit="12" topLeftCell="BW1" activePane="topRight" state="frozen"/>
      <selection pane="topLeft" activeCell="K1" sqref="K1"/>
      <selection pane="topRight" activeCell="CF5" sqref="CF5"/>
    </sheetView>
  </sheetViews>
  <sheetFormatPr defaultColWidth="9.140625" defaultRowHeight="15" outlineLevelCol="1"/>
  <cols>
    <col min="1" max="1" width="8.00390625" style="0" hidden="1" customWidth="1" outlineLevel="1"/>
    <col min="2" max="3" width="9.140625" style="0" hidden="1" customWidth="1" outlineLevel="1"/>
    <col min="4" max="4" width="11.57421875" style="0" hidden="1" customWidth="1" outlineLevel="1"/>
    <col min="5" max="5" width="6.421875" style="0" hidden="1" customWidth="1" outlineLevel="1"/>
    <col min="6" max="6" width="13.28125" style="0" hidden="1" customWidth="1" outlineLevel="1"/>
    <col min="7" max="7" width="21.8515625" style="0" hidden="1" customWidth="1" outlineLevel="1"/>
    <col min="8" max="9" width="19.28125" style="0" hidden="1" customWidth="1" outlineLevel="1"/>
    <col min="10" max="10" width="9.140625" style="0" hidden="1" customWidth="1" outlineLevel="1"/>
    <col min="11" max="11" width="8.421875" style="146" bestFit="1" customWidth="1" collapsed="1"/>
    <col min="12" max="12" width="7.57421875" style="145" bestFit="1" customWidth="1"/>
    <col min="13" max="13" width="24.00390625" style="0" bestFit="1" customWidth="1"/>
    <col min="14" max="14" width="10.7109375" style="0" bestFit="1" customWidth="1"/>
    <col min="15" max="15" width="34.421875" style="0" bestFit="1" customWidth="1"/>
    <col min="16" max="16" width="42.7109375" style="0" bestFit="1" customWidth="1"/>
    <col min="17" max="17" width="3.421875" style="0" bestFit="1" customWidth="1"/>
    <col min="18" max="18" width="34.57421875" style="0" bestFit="1" customWidth="1"/>
    <col min="19" max="19" width="3.421875" style="0" bestFit="1" customWidth="1"/>
    <col min="20" max="20" width="38.8515625" style="0" bestFit="1" customWidth="1"/>
    <col min="21" max="21" width="1.57421875" style="0" bestFit="1" customWidth="1"/>
    <col min="22" max="22" width="32.28125" style="0" bestFit="1" customWidth="1"/>
    <col min="23" max="23" width="3.421875" style="0" bestFit="1" customWidth="1"/>
    <col min="24" max="24" width="49.28125" style="0" bestFit="1" customWidth="1"/>
    <col min="25" max="25" width="3.421875" style="0" bestFit="1" customWidth="1"/>
    <col min="26" max="26" width="29.140625" style="0" bestFit="1" customWidth="1"/>
    <col min="27" max="27" width="3.421875" style="0" bestFit="1" customWidth="1"/>
    <col min="28" max="28" width="34.28125" style="0" bestFit="1" customWidth="1"/>
    <col min="29" max="29" width="3.421875" style="0" bestFit="1" customWidth="1"/>
    <col min="30" max="30" width="33.00390625" style="0" bestFit="1" customWidth="1"/>
    <col min="31" max="31" width="3.421875" style="0" bestFit="1" customWidth="1"/>
    <col min="32" max="32" width="35.7109375" style="0" bestFit="1" customWidth="1"/>
    <col min="33" max="33" width="3.8515625" style="0" bestFit="1" customWidth="1"/>
    <col min="34" max="34" width="27.421875" style="0" bestFit="1" customWidth="1"/>
    <col min="35" max="35" width="3.8515625" style="0" bestFit="1" customWidth="1"/>
    <col min="36" max="36" width="29.7109375" style="0" bestFit="1" customWidth="1"/>
    <col min="37" max="37" width="3.421875" style="0" bestFit="1" customWidth="1"/>
    <col min="38" max="38" width="8.7109375" style="0" bestFit="1" customWidth="1"/>
    <col min="39" max="39" width="3.8515625" style="0" bestFit="1" customWidth="1"/>
    <col min="40" max="40" width="23.140625" style="0" customWidth="1"/>
    <col min="41" max="41" width="1.57421875" style="0" bestFit="1" customWidth="1"/>
    <col min="42" max="42" width="14.7109375" style="0" bestFit="1" customWidth="1"/>
    <col min="43" max="43" width="1.8515625" style="0" bestFit="1" customWidth="1"/>
    <col min="44" max="44" width="22.421875" style="0" bestFit="1" customWidth="1"/>
    <col min="45" max="45" width="1.57421875" style="0" bestFit="1" customWidth="1"/>
    <col min="46" max="46" width="23.421875" style="0" bestFit="1" customWidth="1"/>
    <col min="47" max="47" width="1.57421875" style="0" bestFit="1" customWidth="1"/>
    <col min="48" max="48" width="23.28125" style="0" hidden="1" customWidth="1" outlineLevel="1"/>
    <col min="49" max="49" width="3.421875" style="0" hidden="1" customWidth="1" outlineLevel="1"/>
    <col min="50" max="50" width="24.00390625" style="0" hidden="1" customWidth="1" outlineLevel="1"/>
    <col min="51" max="51" width="1.8515625" style="0" hidden="1" customWidth="1" outlineLevel="1"/>
    <col min="52" max="52" width="23.140625" style="0" hidden="1" customWidth="1" outlineLevel="1"/>
    <col min="53" max="53" width="1.57421875" style="0" hidden="1" customWidth="1" outlineLevel="1"/>
    <col min="54" max="54" width="21.140625" style="0" hidden="1" customWidth="1" outlineLevel="1"/>
    <col min="55" max="55" width="1.8515625" style="0" hidden="1" customWidth="1" outlineLevel="1"/>
    <col min="56" max="56" width="15.140625" style="0" hidden="1" customWidth="1" outlineLevel="1"/>
    <col min="57" max="57" width="3.421875" style="0" hidden="1" customWidth="1" outlineLevel="1"/>
    <col min="58" max="58" width="19.421875" style="0" hidden="1" customWidth="1" outlineLevel="1"/>
    <col min="59" max="59" width="3.8515625" style="0" hidden="1" customWidth="1" outlineLevel="1"/>
    <col min="60" max="60" width="14.8515625" style="0" hidden="1" customWidth="1" outlineLevel="1"/>
    <col min="61" max="61" width="3.8515625" style="0" hidden="1" customWidth="1" outlineLevel="1"/>
    <col min="62" max="62" width="19.421875" style="0" hidden="1" customWidth="1" outlineLevel="1"/>
    <col min="63" max="63" width="3.8515625" style="0" hidden="1" customWidth="1" outlineLevel="1"/>
    <col min="64" max="64" width="18.7109375" style="0" hidden="1" customWidth="1" outlineLevel="1"/>
    <col min="65" max="65" width="3.421875" style="0" hidden="1" customWidth="1" outlineLevel="1"/>
    <col min="66" max="66" width="16.421875" style="96" bestFit="1" customWidth="1" collapsed="1"/>
    <col min="67" max="67" width="16.421875" style="96" customWidth="1"/>
    <col min="68" max="68" width="12.57421875" style="95" bestFit="1" customWidth="1"/>
    <col min="69" max="69" width="14.421875" style="96" bestFit="1" customWidth="1"/>
    <col min="70" max="71" width="15.421875" style="96" bestFit="1" customWidth="1"/>
    <col min="72" max="80" width="16.421875" style="96" bestFit="1" customWidth="1"/>
    <col min="81" max="81" width="14.421875" style="96" customWidth="1"/>
    <col min="82" max="82" width="7.140625" style="96" bestFit="1" customWidth="1"/>
  </cols>
  <sheetData>
    <row r="3" spans="69:82" ht="15">
      <c r="BQ3" s="146">
        <v>2004</v>
      </c>
      <c r="BR3" s="146">
        <v>2005</v>
      </c>
      <c r="BS3" s="146">
        <v>2006</v>
      </c>
      <c r="BT3" s="146">
        <v>2007</v>
      </c>
      <c r="BU3" s="146">
        <v>2008</v>
      </c>
      <c r="BV3" s="146">
        <v>2009</v>
      </c>
      <c r="BW3" s="146">
        <v>2010</v>
      </c>
      <c r="BX3" s="146">
        <v>2011</v>
      </c>
      <c r="BY3" s="146">
        <v>2012</v>
      </c>
      <c r="BZ3" s="146">
        <v>2013</v>
      </c>
      <c r="CA3" s="146">
        <v>2014</v>
      </c>
      <c r="CB3" s="146">
        <v>2015</v>
      </c>
      <c r="CC3" s="146">
        <v>2016</v>
      </c>
      <c r="CD3" s="146">
        <v>2017</v>
      </c>
    </row>
    <row r="4" spans="1:85" ht="15">
      <c r="A4" t="s">
        <v>691</v>
      </c>
      <c r="B4" t="s">
        <v>713</v>
      </c>
      <c r="C4" t="s">
        <v>692</v>
      </c>
      <c r="I4" t="s">
        <v>753</v>
      </c>
      <c r="K4" s="146" t="s">
        <v>338</v>
      </c>
      <c r="L4" s="145" t="s">
        <v>693</v>
      </c>
      <c r="M4" t="s">
        <v>685</v>
      </c>
      <c r="N4" s="105">
        <v>38049</v>
      </c>
      <c r="O4" t="s">
        <v>686</v>
      </c>
      <c r="P4" t="s">
        <v>507</v>
      </c>
      <c r="Q4" t="s">
        <v>697</v>
      </c>
      <c r="R4" t="s">
        <v>690</v>
      </c>
      <c r="S4" t="s">
        <v>697</v>
      </c>
      <c r="T4" t="s">
        <v>687</v>
      </c>
      <c r="U4" t="s">
        <v>698</v>
      </c>
      <c r="V4" t="s">
        <v>688</v>
      </c>
      <c r="W4" t="s">
        <v>698</v>
      </c>
      <c r="X4" t="s">
        <v>689</v>
      </c>
      <c r="Y4" t="s">
        <v>697</v>
      </c>
      <c r="BN4" s="96">
        <v>21711643.78</v>
      </c>
      <c r="BO4" s="96">
        <f aca="true" t="shared" si="0" ref="BO4:BO17">BN4/CE4</f>
        <v>7237214.593333334</v>
      </c>
      <c r="BP4" s="149">
        <v>0.15</v>
      </c>
      <c r="BQ4" s="96">
        <v>1121973.91</v>
      </c>
      <c r="BR4" s="96">
        <v>5289536.6</v>
      </c>
      <c r="BS4" s="96">
        <v>7285777.75</v>
      </c>
      <c r="BT4" s="96">
        <v>8014355.52</v>
      </c>
      <c r="CE4">
        <v>3</v>
      </c>
      <c r="CF4" s="101">
        <v>0.65</v>
      </c>
      <c r="CG4" s="101">
        <v>0.09</v>
      </c>
    </row>
    <row r="5" spans="1:83" ht="15">
      <c r="A5" t="s">
        <v>691</v>
      </c>
      <c r="B5" t="s">
        <v>713</v>
      </c>
      <c r="C5" t="s">
        <v>692</v>
      </c>
      <c r="D5" t="s">
        <v>714</v>
      </c>
      <c r="E5" t="s">
        <v>715</v>
      </c>
      <c r="F5" t="s">
        <v>716</v>
      </c>
      <c r="I5" t="s">
        <v>753</v>
      </c>
      <c r="K5" s="146" t="s">
        <v>338</v>
      </c>
      <c r="L5" s="145" t="s">
        <v>717</v>
      </c>
      <c r="M5" t="s">
        <v>718</v>
      </c>
      <c r="N5" s="105">
        <v>38049</v>
      </c>
      <c r="O5" t="s">
        <v>111</v>
      </c>
      <c r="P5" t="s">
        <v>507</v>
      </c>
      <c r="Q5" t="s">
        <v>697</v>
      </c>
      <c r="R5" t="s">
        <v>690</v>
      </c>
      <c r="S5" t="s">
        <v>697</v>
      </c>
      <c r="T5" t="s">
        <v>687</v>
      </c>
      <c r="U5" t="s">
        <v>698</v>
      </c>
      <c r="V5" t="s">
        <v>688</v>
      </c>
      <c r="W5" t="s">
        <v>698</v>
      </c>
      <c r="X5" t="s">
        <v>689</v>
      </c>
      <c r="Y5" t="s">
        <v>697</v>
      </c>
      <c r="Z5" t="s">
        <v>719</v>
      </c>
      <c r="AA5" t="s">
        <v>697</v>
      </c>
      <c r="AB5" t="s">
        <v>510</v>
      </c>
      <c r="AC5" t="s">
        <v>697</v>
      </c>
      <c r="AD5" t="s">
        <v>720</v>
      </c>
      <c r="AE5" t="s">
        <v>697</v>
      </c>
      <c r="AF5" t="s">
        <v>721</v>
      </c>
      <c r="AG5" t="s">
        <v>697</v>
      </c>
      <c r="AH5" t="s">
        <v>722</v>
      </c>
      <c r="AI5" t="s">
        <v>698</v>
      </c>
      <c r="AJ5" t="s">
        <v>723</v>
      </c>
      <c r="AK5" t="s">
        <v>697</v>
      </c>
      <c r="AL5" t="s">
        <v>724</v>
      </c>
      <c r="AM5" t="s">
        <v>709</v>
      </c>
      <c r="AP5" t="s">
        <v>699</v>
      </c>
      <c r="AQ5" t="s">
        <v>697</v>
      </c>
      <c r="AR5" t="s">
        <v>700</v>
      </c>
      <c r="AS5" t="s">
        <v>698</v>
      </c>
      <c r="AT5" t="s">
        <v>701</v>
      </c>
      <c r="AU5" t="s">
        <v>698</v>
      </c>
      <c r="BN5" s="96">
        <v>85360000</v>
      </c>
      <c r="BO5" s="96">
        <f t="shared" si="0"/>
        <v>21340000</v>
      </c>
      <c r="BP5" s="149">
        <v>0.046</v>
      </c>
      <c r="BT5" s="96">
        <v>2000000</v>
      </c>
      <c r="BU5" s="96">
        <v>20840000</v>
      </c>
      <c r="BV5" s="96">
        <v>20840000</v>
      </c>
      <c r="BW5" s="96">
        <v>20840000</v>
      </c>
      <c r="BX5" s="96">
        <v>20840000</v>
      </c>
      <c r="CE5">
        <v>4</v>
      </c>
    </row>
    <row r="6" spans="1:85" ht="15">
      <c r="A6" t="s">
        <v>691</v>
      </c>
      <c r="B6" t="s">
        <v>713</v>
      </c>
      <c r="C6" t="s">
        <v>692</v>
      </c>
      <c r="D6" t="s">
        <v>714</v>
      </c>
      <c r="E6" t="s">
        <v>715</v>
      </c>
      <c r="F6" t="s">
        <v>716</v>
      </c>
      <c r="I6" t="s">
        <v>753</v>
      </c>
      <c r="K6" s="146" t="s">
        <v>338</v>
      </c>
      <c r="L6" s="145" t="s">
        <v>694</v>
      </c>
      <c r="M6" t="s">
        <v>695</v>
      </c>
      <c r="N6" s="105">
        <v>38049</v>
      </c>
      <c r="O6" t="s">
        <v>111</v>
      </c>
      <c r="P6" t="s">
        <v>507</v>
      </c>
      <c r="Q6" t="s">
        <v>697</v>
      </c>
      <c r="T6" t="s">
        <v>687</v>
      </c>
      <c r="U6" t="s">
        <v>698</v>
      </c>
      <c r="AN6" t="s">
        <v>696</v>
      </c>
      <c r="AO6" t="s">
        <v>698</v>
      </c>
      <c r="AP6" t="s">
        <v>699</v>
      </c>
      <c r="AQ6" t="s">
        <v>697</v>
      </c>
      <c r="AR6" t="s">
        <v>700</v>
      </c>
      <c r="AS6" t="s">
        <v>698</v>
      </c>
      <c r="AT6" t="s">
        <v>701</v>
      </c>
      <c r="AU6" t="s">
        <v>698</v>
      </c>
      <c r="AV6" t="s">
        <v>702</v>
      </c>
      <c r="AW6" t="s">
        <v>704</v>
      </c>
      <c r="AX6" t="s">
        <v>703</v>
      </c>
      <c r="AY6" t="s">
        <v>697</v>
      </c>
      <c r="AZ6" t="s">
        <v>705</v>
      </c>
      <c r="BA6" t="s">
        <v>698</v>
      </c>
      <c r="BB6" t="s">
        <v>706</v>
      </c>
      <c r="BC6" t="s">
        <v>697</v>
      </c>
      <c r="BD6" t="s">
        <v>707</v>
      </c>
      <c r="BE6" t="s">
        <v>704</v>
      </c>
      <c r="BF6" t="s">
        <v>708</v>
      </c>
      <c r="BG6" t="s">
        <v>709</v>
      </c>
      <c r="BH6" t="s">
        <v>710</v>
      </c>
      <c r="BI6" t="s">
        <v>709</v>
      </c>
      <c r="BJ6" t="s">
        <v>711</v>
      </c>
      <c r="BK6" t="s">
        <v>709</v>
      </c>
      <c r="BL6" t="s">
        <v>712</v>
      </c>
      <c r="BM6" t="s">
        <v>704</v>
      </c>
      <c r="BN6" s="96">
        <v>138448290</v>
      </c>
      <c r="BO6" s="96">
        <f t="shared" si="0"/>
        <v>34612072.5</v>
      </c>
      <c r="BP6" s="149">
        <v>0.1</v>
      </c>
      <c r="BX6" s="96">
        <v>5250000</v>
      </c>
      <c r="BY6" s="96">
        <v>30000000</v>
      </c>
      <c r="BZ6" s="96">
        <v>32100000</v>
      </c>
      <c r="CA6" s="96">
        <v>34347000</v>
      </c>
      <c r="CB6" s="96">
        <v>36751290</v>
      </c>
      <c r="CE6">
        <v>4</v>
      </c>
      <c r="CF6" s="101">
        <v>0.65</v>
      </c>
      <c r="CG6" s="101">
        <v>0.15</v>
      </c>
    </row>
    <row r="7" spans="1:85" ht="15">
      <c r="A7" t="s">
        <v>691</v>
      </c>
      <c r="B7" t="s">
        <v>713</v>
      </c>
      <c r="C7" t="s">
        <v>692</v>
      </c>
      <c r="D7" t="s">
        <v>714</v>
      </c>
      <c r="E7" t="s">
        <v>715</v>
      </c>
      <c r="F7" t="s">
        <v>716</v>
      </c>
      <c r="G7" t="s">
        <v>739</v>
      </c>
      <c r="H7" t="s">
        <v>736</v>
      </c>
      <c r="I7" t="s">
        <v>753</v>
      </c>
      <c r="K7" s="146" t="s">
        <v>440</v>
      </c>
      <c r="L7" s="145" t="s">
        <v>725</v>
      </c>
      <c r="M7" t="s">
        <v>695</v>
      </c>
      <c r="N7" s="105">
        <v>28690</v>
      </c>
      <c r="O7" t="s">
        <v>121</v>
      </c>
      <c r="P7" t="s">
        <v>509</v>
      </c>
      <c r="Q7" t="s">
        <v>704</v>
      </c>
      <c r="R7" t="s">
        <v>726</v>
      </c>
      <c r="S7" t="s">
        <v>704</v>
      </c>
      <c r="T7" t="s">
        <v>727</v>
      </c>
      <c r="U7" t="s">
        <v>698</v>
      </c>
      <c r="V7" t="s">
        <v>728</v>
      </c>
      <c r="W7" t="s">
        <v>704</v>
      </c>
      <c r="X7" t="s">
        <v>735</v>
      </c>
      <c r="Y7" t="s">
        <v>698</v>
      </c>
      <c r="Z7" t="s">
        <v>729</v>
      </c>
      <c r="AA7" t="s">
        <v>698</v>
      </c>
      <c r="AB7" t="s">
        <v>730</v>
      </c>
      <c r="AC7" t="s">
        <v>698</v>
      </c>
      <c r="AD7" t="s">
        <v>731</v>
      </c>
      <c r="AE7" t="s">
        <v>704</v>
      </c>
      <c r="AF7" t="s">
        <v>732</v>
      </c>
      <c r="AG7" t="s">
        <v>709</v>
      </c>
      <c r="AH7" t="s">
        <v>733</v>
      </c>
      <c r="AI7" t="s">
        <v>709</v>
      </c>
      <c r="AJ7" t="s">
        <v>734</v>
      </c>
      <c r="AK7" t="s">
        <v>704</v>
      </c>
      <c r="BN7" s="96">
        <v>54179316</v>
      </c>
      <c r="BO7" s="96">
        <f t="shared" si="0"/>
        <v>13544829</v>
      </c>
      <c r="BP7" s="149">
        <v>0.01</v>
      </c>
      <c r="BY7" s="96">
        <v>12000000</v>
      </c>
      <c r="BZ7" s="96">
        <v>12840000</v>
      </c>
      <c r="CA7" s="96">
        <v>13738800</v>
      </c>
      <c r="CB7" s="96">
        <v>14700516</v>
      </c>
      <c r="CE7">
        <v>4</v>
      </c>
      <c r="CF7" s="101">
        <v>0.55</v>
      </c>
      <c r="CG7" s="101">
        <v>0.15</v>
      </c>
    </row>
    <row r="8" spans="1:85" ht="15">
      <c r="A8" t="s">
        <v>691</v>
      </c>
      <c r="B8" t="s">
        <v>713</v>
      </c>
      <c r="C8" t="s">
        <v>692</v>
      </c>
      <c r="D8" t="s">
        <v>714</v>
      </c>
      <c r="E8" t="s">
        <v>715</v>
      </c>
      <c r="F8" t="s">
        <v>716</v>
      </c>
      <c r="G8" t="s">
        <v>739</v>
      </c>
      <c r="I8" t="s">
        <v>753</v>
      </c>
      <c r="K8" s="146" t="s">
        <v>440</v>
      </c>
      <c r="L8" s="145" t="s">
        <v>743</v>
      </c>
      <c r="M8" t="s">
        <v>718</v>
      </c>
      <c r="N8" s="105">
        <v>28690</v>
      </c>
      <c r="O8" t="s">
        <v>121</v>
      </c>
      <c r="P8" t="s">
        <v>509</v>
      </c>
      <c r="Q8" t="s">
        <v>704</v>
      </c>
      <c r="R8" t="s">
        <v>726</v>
      </c>
      <c r="S8" t="s">
        <v>704</v>
      </c>
      <c r="T8" t="s">
        <v>727</v>
      </c>
      <c r="U8" t="s">
        <v>698</v>
      </c>
      <c r="V8" t="s">
        <v>728</v>
      </c>
      <c r="W8" t="s">
        <v>704</v>
      </c>
      <c r="X8" t="s">
        <v>735</v>
      </c>
      <c r="Y8" t="s">
        <v>698</v>
      </c>
      <c r="Z8" t="s">
        <v>729</v>
      </c>
      <c r="AA8" t="s">
        <v>698</v>
      </c>
      <c r="AB8" t="s">
        <v>740</v>
      </c>
      <c r="AC8" t="s">
        <v>704</v>
      </c>
      <c r="AD8" t="s">
        <v>737</v>
      </c>
      <c r="AE8" t="s">
        <v>704</v>
      </c>
      <c r="AF8" t="s">
        <v>738</v>
      </c>
      <c r="AG8" t="s">
        <v>704</v>
      </c>
      <c r="AH8" t="s">
        <v>741</v>
      </c>
      <c r="AI8" t="s">
        <v>698</v>
      </c>
      <c r="AJ8" s="147" t="s">
        <v>742</v>
      </c>
      <c r="AK8" s="147" t="s">
        <v>697</v>
      </c>
      <c r="BN8" s="96">
        <v>24000000</v>
      </c>
      <c r="BO8" s="96">
        <f t="shared" si="0"/>
        <v>8000000</v>
      </c>
      <c r="BP8" s="149">
        <v>0.1</v>
      </c>
      <c r="BU8" s="96">
        <v>3000000</v>
      </c>
      <c r="BV8" s="96">
        <v>7000000</v>
      </c>
      <c r="BW8" s="96">
        <v>7000000</v>
      </c>
      <c r="BX8" s="96">
        <v>7000000</v>
      </c>
      <c r="CE8">
        <v>3</v>
      </c>
      <c r="CF8" s="101">
        <v>0.65</v>
      </c>
      <c r="CG8" s="101">
        <v>0.09</v>
      </c>
    </row>
    <row r="9" spans="1:85" ht="15">
      <c r="A9" t="s">
        <v>691</v>
      </c>
      <c r="B9" t="s">
        <v>713</v>
      </c>
      <c r="C9" t="s">
        <v>692</v>
      </c>
      <c r="D9" t="s">
        <v>714</v>
      </c>
      <c r="E9" t="s">
        <v>715</v>
      </c>
      <c r="F9" t="s">
        <v>716</v>
      </c>
      <c r="G9" t="s">
        <v>739</v>
      </c>
      <c r="I9" t="s">
        <v>753</v>
      </c>
      <c r="K9" s="146" t="s">
        <v>440</v>
      </c>
      <c r="L9" s="145" t="s">
        <v>744</v>
      </c>
      <c r="M9" t="s">
        <v>685</v>
      </c>
      <c r="N9" s="105">
        <v>28690</v>
      </c>
      <c r="O9" t="s">
        <v>745</v>
      </c>
      <c r="P9" t="s">
        <v>509</v>
      </c>
      <c r="Q9" t="s">
        <v>704</v>
      </c>
      <c r="R9" t="s">
        <v>726</v>
      </c>
      <c r="S9" t="s">
        <v>704</v>
      </c>
      <c r="T9" t="s">
        <v>727</v>
      </c>
      <c r="U9" t="s">
        <v>698</v>
      </c>
      <c r="V9" t="s">
        <v>746</v>
      </c>
      <c r="W9" t="s">
        <v>698</v>
      </c>
      <c r="AD9" t="s">
        <v>737</v>
      </c>
      <c r="AE9" t="s">
        <v>704</v>
      </c>
      <c r="BN9" s="96">
        <v>12295763</v>
      </c>
      <c r="BO9" s="96">
        <f t="shared" si="0"/>
        <v>4098587.6666666665</v>
      </c>
      <c r="BP9" s="149">
        <v>0.15</v>
      </c>
      <c r="BR9" s="96">
        <v>1200000</v>
      </c>
      <c r="BS9" s="96">
        <v>1600000</v>
      </c>
      <c r="BT9" s="96" t="s">
        <v>747</v>
      </c>
      <c r="BU9" s="96">
        <v>1600000</v>
      </c>
      <c r="CE9">
        <v>3</v>
      </c>
      <c r="CF9" s="101">
        <v>0.65</v>
      </c>
      <c r="CG9" s="101">
        <v>0.09</v>
      </c>
    </row>
    <row r="10" spans="1:84" ht="15">
      <c r="A10" t="s">
        <v>713</v>
      </c>
      <c r="K10" s="146" t="s">
        <v>441</v>
      </c>
      <c r="L10" s="145" t="s">
        <v>749</v>
      </c>
      <c r="M10" t="s">
        <v>748</v>
      </c>
      <c r="O10" t="s">
        <v>123</v>
      </c>
      <c r="P10" t="s">
        <v>511</v>
      </c>
      <c r="Q10" t="s">
        <v>697</v>
      </c>
      <c r="R10" t="s">
        <v>750</v>
      </c>
      <c r="S10" t="s">
        <v>697</v>
      </c>
      <c r="BN10" s="96">
        <v>215433333.33</v>
      </c>
      <c r="BO10" s="96">
        <f t="shared" si="0"/>
        <v>43086666.666</v>
      </c>
      <c r="BP10" s="149">
        <v>0.12</v>
      </c>
      <c r="BR10" s="96">
        <v>7600000</v>
      </c>
      <c r="BS10" s="96">
        <v>43000000</v>
      </c>
      <c r="BT10" s="96">
        <v>43000000</v>
      </c>
      <c r="BU10" s="96">
        <v>43000000</v>
      </c>
      <c r="BV10" s="96">
        <v>43000000</v>
      </c>
      <c r="BW10" s="96">
        <v>35833333.33</v>
      </c>
      <c r="CE10">
        <v>5</v>
      </c>
      <c r="CF10" s="101">
        <v>0.85</v>
      </c>
    </row>
    <row r="11" spans="1:84" ht="15">
      <c r="A11" t="s">
        <v>713</v>
      </c>
      <c r="K11" s="146" t="s">
        <v>441</v>
      </c>
      <c r="L11" s="145" t="s">
        <v>751</v>
      </c>
      <c r="M11" t="s">
        <v>718</v>
      </c>
      <c r="O11" t="s">
        <v>123</v>
      </c>
      <c r="P11" t="s">
        <v>511</v>
      </c>
      <c r="Q11" t="s">
        <v>697</v>
      </c>
      <c r="R11" t="s">
        <v>750</v>
      </c>
      <c r="S11" t="s">
        <v>697</v>
      </c>
      <c r="BN11" s="96">
        <v>209966666.67</v>
      </c>
      <c r="BO11" s="96">
        <f t="shared" si="0"/>
        <v>52491666.6675</v>
      </c>
      <c r="BP11" s="149">
        <v>0.2</v>
      </c>
      <c r="BW11" s="96">
        <v>7166666.67</v>
      </c>
      <c r="BX11" s="96">
        <v>43400000</v>
      </c>
      <c r="BY11" s="96">
        <v>53400000</v>
      </c>
      <c r="BZ11" s="96">
        <v>53000000</v>
      </c>
      <c r="CA11" s="96">
        <v>53000000</v>
      </c>
      <c r="CE11">
        <v>4</v>
      </c>
      <c r="CF11" s="101">
        <v>0.9</v>
      </c>
    </row>
    <row r="12" spans="9:85" ht="15">
      <c r="I12" t="s">
        <v>753</v>
      </c>
      <c r="K12" s="146" t="s">
        <v>442</v>
      </c>
      <c r="L12" s="145" t="s">
        <v>752</v>
      </c>
      <c r="M12" t="s">
        <v>748</v>
      </c>
      <c r="O12" s="124" t="s">
        <v>127</v>
      </c>
      <c r="P12" t="s">
        <v>512</v>
      </c>
      <c r="Q12" t="s">
        <v>697</v>
      </c>
      <c r="BN12" s="96">
        <v>19500000</v>
      </c>
      <c r="BO12" s="96">
        <f t="shared" si="0"/>
        <v>6500000</v>
      </c>
      <c r="BP12" s="149">
        <v>0.15</v>
      </c>
      <c r="BR12" s="96">
        <v>2041000</v>
      </c>
      <c r="BS12" s="96">
        <v>4459000</v>
      </c>
      <c r="BT12" s="96">
        <v>6500000</v>
      </c>
      <c r="BU12" s="96">
        <v>6500000</v>
      </c>
      <c r="CE12">
        <v>3</v>
      </c>
      <c r="CF12" s="148">
        <v>0.688</v>
      </c>
      <c r="CG12" s="148">
        <v>0.043</v>
      </c>
    </row>
    <row r="13" spans="9:85" ht="15">
      <c r="I13" t="s">
        <v>753</v>
      </c>
      <c r="K13" s="146" t="s">
        <v>442</v>
      </c>
      <c r="L13" s="145" t="s">
        <v>754</v>
      </c>
      <c r="M13" t="s">
        <v>718</v>
      </c>
      <c r="O13" t="s">
        <v>437</v>
      </c>
      <c r="P13" t="s">
        <v>512</v>
      </c>
      <c r="Q13" t="s">
        <v>697</v>
      </c>
      <c r="R13" t="s">
        <v>755</v>
      </c>
      <c r="S13" t="s">
        <v>697</v>
      </c>
      <c r="T13" t="s">
        <v>526</v>
      </c>
      <c r="U13" t="s">
        <v>697</v>
      </c>
      <c r="BN13" s="96">
        <v>76330000</v>
      </c>
      <c r="BO13" s="96">
        <f t="shared" si="0"/>
        <v>15266000</v>
      </c>
      <c r="BP13" s="149">
        <v>0.1</v>
      </c>
      <c r="BU13" s="96">
        <v>2000000</v>
      </c>
      <c r="BV13" s="96">
        <v>10500000</v>
      </c>
      <c r="BW13" s="96">
        <v>13750000</v>
      </c>
      <c r="BX13" s="96">
        <v>15130000</v>
      </c>
      <c r="BY13" s="96">
        <v>16640000</v>
      </c>
      <c r="BZ13" s="96">
        <v>18310000</v>
      </c>
      <c r="CE13">
        <v>5</v>
      </c>
      <c r="CF13" s="148">
        <v>0.791</v>
      </c>
      <c r="CG13" s="148">
        <v>0.076</v>
      </c>
    </row>
    <row r="14" spans="1:85" ht="15">
      <c r="A14" t="s">
        <v>713</v>
      </c>
      <c r="K14" s="146" t="s">
        <v>443</v>
      </c>
      <c r="L14" s="145" t="s">
        <v>756</v>
      </c>
      <c r="M14" t="s">
        <v>748</v>
      </c>
      <c r="O14" t="s">
        <v>758</v>
      </c>
      <c r="P14" t="s">
        <v>757</v>
      </c>
      <c r="Q14" t="s">
        <v>698</v>
      </c>
      <c r="BN14" s="96">
        <v>44990280</v>
      </c>
      <c r="BO14" s="96">
        <f t="shared" si="0"/>
        <v>14996760</v>
      </c>
      <c r="BP14" s="149">
        <v>0.006</v>
      </c>
      <c r="BS14" s="96">
        <v>14996760</v>
      </c>
      <c r="BT14" s="96">
        <v>17250000</v>
      </c>
      <c r="BU14" s="96">
        <v>18838000</v>
      </c>
      <c r="CE14">
        <v>3</v>
      </c>
      <c r="CF14" s="101">
        <v>0.8</v>
      </c>
      <c r="CG14" s="101">
        <v>0.04</v>
      </c>
    </row>
    <row r="15" spans="11:85" ht="15">
      <c r="K15" s="146" t="s">
        <v>443</v>
      </c>
      <c r="L15" s="145" t="s">
        <v>759</v>
      </c>
      <c r="M15" t="s">
        <v>718</v>
      </c>
      <c r="O15" t="s">
        <v>506</v>
      </c>
      <c r="P15" t="s">
        <v>757</v>
      </c>
      <c r="Q15" t="s">
        <v>698</v>
      </c>
      <c r="BN15" s="96">
        <v>103500000</v>
      </c>
      <c r="BO15" s="96">
        <f t="shared" si="0"/>
        <v>25875000</v>
      </c>
      <c r="BP15" s="149">
        <v>0.015</v>
      </c>
      <c r="BU15" s="96">
        <v>11946996.36</v>
      </c>
      <c r="BV15" s="96">
        <v>21803004</v>
      </c>
      <c r="BW15" s="96">
        <v>23250000</v>
      </c>
      <c r="BX15" s="96">
        <v>23250000</v>
      </c>
      <c r="BY15" s="96">
        <v>23250000</v>
      </c>
      <c r="CE15">
        <v>4</v>
      </c>
      <c r="CF15" s="101">
        <v>0.85</v>
      </c>
      <c r="CG15" s="101">
        <v>0.04</v>
      </c>
    </row>
    <row r="16" spans="11:84" ht="15">
      <c r="K16" s="146" t="s">
        <v>444</v>
      </c>
      <c r="L16" s="145" t="s">
        <v>760</v>
      </c>
      <c r="M16" t="s">
        <v>718</v>
      </c>
      <c r="O16" t="s">
        <v>761</v>
      </c>
      <c r="P16" t="s">
        <v>513</v>
      </c>
      <c r="Q16" t="s">
        <v>697</v>
      </c>
      <c r="BN16" s="96">
        <v>1950000</v>
      </c>
      <c r="BO16" s="96">
        <f t="shared" si="0"/>
        <v>1950000</v>
      </c>
      <c r="BP16" s="149">
        <v>0.15</v>
      </c>
      <c r="BS16" s="96">
        <v>1500000</v>
      </c>
      <c r="BT16" s="96">
        <v>450000</v>
      </c>
      <c r="CE16">
        <v>1</v>
      </c>
      <c r="CF16" s="101">
        <v>0.75</v>
      </c>
    </row>
    <row r="17" spans="11:84" ht="15">
      <c r="K17" s="146" t="s">
        <v>444</v>
      </c>
      <c r="L17" s="145" t="s">
        <v>764</v>
      </c>
      <c r="M17" t="s">
        <v>718</v>
      </c>
      <c r="O17" t="s">
        <v>763</v>
      </c>
      <c r="P17" t="s">
        <v>513</v>
      </c>
      <c r="Q17" t="s">
        <v>697</v>
      </c>
      <c r="BN17" s="96">
        <v>12860000</v>
      </c>
      <c r="BO17" s="96">
        <f t="shared" si="0"/>
        <v>3215000</v>
      </c>
      <c r="BP17" s="149">
        <v>0.15</v>
      </c>
      <c r="BU17" s="96">
        <v>2000000</v>
      </c>
      <c r="BV17" s="96">
        <v>3000000</v>
      </c>
      <c r="BW17" s="96">
        <v>3200000</v>
      </c>
      <c r="BX17" s="96">
        <v>3500000</v>
      </c>
      <c r="CE17">
        <v>4</v>
      </c>
      <c r="CF17" s="101">
        <v>0.75</v>
      </c>
    </row>
    <row r="18" spans="11:85" ht="15">
      <c r="K18" s="146" t="s">
        <v>445</v>
      </c>
      <c r="L18" s="145" t="s">
        <v>768</v>
      </c>
      <c r="M18" t="s">
        <v>718</v>
      </c>
      <c r="O18" t="s">
        <v>765</v>
      </c>
      <c r="BN18" s="96">
        <v>5050000</v>
      </c>
      <c r="BS18" s="96">
        <v>650000</v>
      </c>
      <c r="BT18" s="96">
        <v>1600000</v>
      </c>
      <c r="BU18" s="96">
        <v>1600000</v>
      </c>
      <c r="BV18" s="96">
        <v>1200000</v>
      </c>
      <c r="CE18">
        <v>4</v>
      </c>
      <c r="CF18" s="101">
        <v>0.65</v>
      </c>
      <c r="CG18" s="101">
        <v>0.15</v>
      </c>
    </row>
    <row r="19" spans="11:85" ht="15">
      <c r="K19" s="146" t="s">
        <v>445</v>
      </c>
      <c r="L19" s="145" t="s">
        <v>864</v>
      </c>
      <c r="M19" t="s">
        <v>718</v>
      </c>
      <c r="O19" t="s">
        <v>765</v>
      </c>
      <c r="P19" t="s">
        <v>513</v>
      </c>
      <c r="BN19" s="96">
        <v>900000</v>
      </c>
      <c r="BT19" s="96">
        <v>900000</v>
      </c>
      <c r="CE19">
        <v>1</v>
      </c>
      <c r="CF19" s="101"/>
      <c r="CG19" s="101"/>
    </row>
    <row r="20" spans="11:85" ht="15">
      <c r="K20" s="146" t="s">
        <v>445</v>
      </c>
      <c r="L20" s="145" t="s">
        <v>769</v>
      </c>
      <c r="M20" t="s">
        <v>718</v>
      </c>
      <c r="O20" t="s">
        <v>765</v>
      </c>
      <c r="P20" t="s">
        <v>514</v>
      </c>
      <c r="Q20" t="s">
        <v>697</v>
      </c>
      <c r="BN20" s="96">
        <v>14583333</v>
      </c>
      <c r="BO20" s="96">
        <f>BN20/CE20</f>
        <v>4861111</v>
      </c>
      <c r="BP20" s="95" t="s">
        <v>767</v>
      </c>
      <c r="BT20" s="96">
        <v>900000</v>
      </c>
      <c r="BU20" s="96">
        <v>6350000</v>
      </c>
      <c r="BV20" s="96">
        <v>4000000</v>
      </c>
      <c r="BW20" s="96">
        <v>3333333</v>
      </c>
      <c r="CE20">
        <v>3</v>
      </c>
      <c r="CF20" s="101">
        <v>0.65</v>
      </c>
      <c r="CG20" s="101">
        <v>0.15</v>
      </c>
    </row>
    <row r="21" spans="11:85" ht="15">
      <c r="K21" s="146" t="s">
        <v>445</v>
      </c>
      <c r="L21" s="145" t="s">
        <v>766</v>
      </c>
      <c r="M21" t="s">
        <v>718</v>
      </c>
      <c r="O21" t="s">
        <v>765</v>
      </c>
      <c r="P21" t="s">
        <v>514</v>
      </c>
      <c r="Q21" t="s">
        <v>697</v>
      </c>
      <c r="R21" t="s">
        <v>515</v>
      </c>
      <c r="S21" t="s">
        <v>697</v>
      </c>
      <c r="BN21" s="96">
        <v>47903765.68</v>
      </c>
      <c r="BO21" s="96">
        <f aca="true" t="shared" si="1" ref="BO21:BO55">BN21/CE21</f>
        <v>11975941.42</v>
      </c>
      <c r="BP21" s="95" t="s">
        <v>775</v>
      </c>
      <c r="BW21" s="96">
        <v>11903765.68</v>
      </c>
      <c r="BX21" s="96">
        <v>12000000</v>
      </c>
      <c r="BY21" s="96">
        <v>12000000</v>
      </c>
      <c r="BZ21" s="96">
        <v>12000000</v>
      </c>
      <c r="CE21">
        <v>4</v>
      </c>
      <c r="CF21" s="101">
        <v>0.65</v>
      </c>
      <c r="CG21" s="101">
        <v>0.15</v>
      </c>
    </row>
    <row r="22" spans="11:85" ht="15">
      <c r="K22" s="146" t="s">
        <v>446</v>
      </c>
      <c r="L22" s="145" t="s">
        <v>771</v>
      </c>
      <c r="M22" t="s">
        <v>718</v>
      </c>
      <c r="N22" s="105">
        <v>33688</v>
      </c>
      <c r="O22" t="s">
        <v>770</v>
      </c>
      <c r="P22" t="s">
        <v>516</v>
      </c>
      <c r="Q22" t="s">
        <v>697</v>
      </c>
      <c r="BN22" s="96">
        <v>8850000</v>
      </c>
      <c r="BO22" s="96">
        <f t="shared" si="1"/>
        <v>2950000</v>
      </c>
      <c r="BP22" s="149">
        <v>0.01</v>
      </c>
      <c r="BT22" s="96">
        <v>1100000</v>
      </c>
      <c r="BU22" s="96">
        <v>3100000</v>
      </c>
      <c r="BV22" s="96">
        <v>1550000</v>
      </c>
      <c r="CE22">
        <v>3</v>
      </c>
      <c r="CF22" s="101">
        <v>0.65</v>
      </c>
      <c r="CG22" s="101">
        <v>0.18</v>
      </c>
    </row>
    <row r="23" spans="11:85" ht="15">
      <c r="K23" s="146" t="s">
        <v>446</v>
      </c>
      <c r="L23" s="145" t="s">
        <v>772</v>
      </c>
      <c r="M23" t="s">
        <v>695</v>
      </c>
      <c r="N23" s="105">
        <v>33688</v>
      </c>
      <c r="O23" t="s">
        <v>770</v>
      </c>
      <c r="P23" t="s">
        <v>516</v>
      </c>
      <c r="Q23" t="s">
        <v>697</v>
      </c>
      <c r="BN23" s="96">
        <v>20349918.12</v>
      </c>
      <c r="BO23" s="96">
        <f t="shared" si="1"/>
        <v>5087479.53</v>
      </c>
      <c r="BP23" s="95" t="s">
        <v>776</v>
      </c>
      <c r="BW23" s="96">
        <v>2349918.12</v>
      </c>
      <c r="BX23" s="96">
        <v>6000000</v>
      </c>
      <c r="BY23" s="96">
        <v>6000000</v>
      </c>
      <c r="BZ23" s="96">
        <v>6000000</v>
      </c>
      <c r="CE23">
        <v>4</v>
      </c>
      <c r="CF23" s="101">
        <v>0.65</v>
      </c>
      <c r="CG23" s="101">
        <v>0.15</v>
      </c>
    </row>
    <row r="24" spans="11:85" ht="15">
      <c r="K24" s="146" t="s">
        <v>447</v>
      </c>
      <c r="L24" s="145" t="s">
        <v>773</v>
      </c>
      <c r="M24" t="s">
        <v>718</v>
      </c>
      <c r="O24" t="s">
        <v>529</v>
      </c>
      <c r="P24" t="s">
        <v>779</v>
      </c>
      <c r="Q24" t="s">
        <v>697</v>
      </c>
      <c r="BN24" s="96">
        <v>22000000</v>
      </c>
      <c r="BO24" s="96">
        <f t="shared" si="1"/>
        <v>7333333.333333333</v>
      </c>
      <c r="BP24" s="95" t="s">
        <v>774</v>
      </c>
      <c r="BT24" s="96">
        <v>10000000</v>
      </c>
      <c r="BU24" s="96">
        <v>6000000</v>
      </c>
      <c r="BV24" s="96">
        <v>6000000</v>
      </c>
      <c r="CE24">
        <v>3</v>
      </c>
      <c r="CF24" s="101">
        <v>0.6</v>
      </c>
      <c r="CG24" s="101">
        <v>0.05</v>
      </c>
    </row>
    <row r="25" spans="11:85" ht="15">
      <c r="K25" s="146" t="s">
        <v>447</v>
      </c>
      <c r="L25" s="145" t="s">
        <v>777</v>
      </c>
      <c r="M25" t="s">
        <v>718</v>
      </c>
      <c r="O25" t="s">
        <v>143</v>
      </c>
      <c r="P25" t="s">
        <v>778</v>
      </c>
      <c r="Q25" t="s">
        <v>697</v>
      </c>
      <c r="BN25" s="96">
        <v>18974381.36</v>
      </c>
      <c r="BO25" s="96">
        <f t="shared" si="1"/>
        <v>6324793.786666666</v>
      </c>
      <c r="BP25" s="150">
        <v>0.015</v>
      </c>
      <c r="BW25" s="96">
        <v>3974381.36</v>
      </c>
      <c r="BX25" s="96">
        <v>7500000</v>
      </c>
      <c r="BY25" s="96">
        <v>7500000</v>
      </c>
      <c r="CE25">
        <v>3</v>
      </c>
      <c r="CF25" s="101">
        <v>0.65</v>
      </c>
      <c r="CG25" s="101">
        <v>0.15</v>
      </c>
    </row>
    <row r="26" spans="11:85" ht="15">
      <c r="K26" s="146" t="s">
        <v>447</v>
      </c>
      <c r="L26" s="145" t="s">
        <v>780</v>
      </c>
      <c r="M26" t="s">
        <v>695</v>
      </c>
      <c r="O26" t="s">
        <v>143</v>
      </c>
      <c r="P26" t="s">
        <v>523</v>
      </c>
      <c r="Q26" t="s">
        <v>697</v>
      </c>
      <c r="BN26" s="96">
        <v>142000000</v>
      </c>
      <c r="BO26" s="96">
        <f t="shared" si="1"/>
        <v>28400000</v>
      </c>
      <c r="BP26" s="95" t="s">
        <v>767</v>
      </c>
      <c r="BX26" s="96">
        <v>28400000</v>
      </c>
      <c r="BY26" s="96">
        <v>28400000</v>
      </c>
      <c r="BZ26" s="96">
        <v>28400000</v>
      </c>
      <c r="CA26" s="96">
        <v>25560000</v>
      </c>
      <c r="CB26" s="96">
        <v>2840000</v>
      </c>
      <c r="CE26">
        <v>5</v>
      </c>
      <c r="CF26" s="101">
        <v>0.7</v>
      </c>
      <c r="CG26" s="148">
        <v>0.015</v>
      </c>
    </row>
    <row r="27" spans="11:85" ht="15">
      <c r="K27" s="146" t="s">
        <v>448</v>
      </c>
      <c r="L27" s="145" t="s">
        <v>782</v>
      </c>
      <c r="M27" t="s">
        <v>718</v>
      </c>
      <c r="N27" s="105">
        <v>35396</v>
      </c>
      <c r="O27" t="s">
        <v>781</v>
      </c>
      <c r="P27" t="s">
        <v>517</v>
      </c>
      <c r="Q27" t="s">
        <v>698</v>
      </c>
      <c r="R27" t="s">
        <v>518</v>
      </c>
      <c r="S27" t="s">
        <v>698</v>
      </c>
      <c r="T27" t="s">
        <v>519</v>
      </c>
      <c r="U27" t="s">
        <v>698</v>
      </c>
      <c r="V27" t="s">
        <v>520</v>
      </c>
      <c r="W27" t="s">
        <v>698</v>
      </c>
      <c r="X27" t="s">
        <v>783</v>
      </c>
      <c r="Y27" t="s">
        <v>698</v>
      </c>
      <c r="Z27" t="s">
        <v>784</v>
      </c>
      <c r="AA27" t="s">
        <v>698</v>
      </c>
      <c r="AB27" t="s">
        <v>785</v>
      </c>
      <c r="AC27" t="s">
        <v>698</v>
      </c>
      <c r="BN27" s="96">
        <v>12000000</v>
      </c>
      <c r="BO27" s="96">
        <f t="shared" si="1"/>
        <v>4000000</v>
      </c>
      <c r="BP27" s="95" t="s">
        <v>767</v>
      </c>
      <c r="BU27" s="96">
        <v>2700000</v>
      </c>
      <c r="BV27" s="96">
        <v>4650000</v>
      </c>
      <c r="BW27" s="96">
        <v>4650000</v>
      </c>
      <c r="CE27">
        <v>3</v>
      </c>
      <c r="CF27" s="101">
        <v>0.75</v>
      </c>
      <c r="CG27" s="101">
        <v>0.15</v>
      </c>
    </row>
    <row r="28" spans="11:85" ht="15">
      <c r="K28" s="146" t="s">
        <v>448</v>
      </c>
      <c r="L28" s="145" t="s">
        <v>786</v>
      </c>
      <c r="M28" t="s">
        <v>695</v>
      </c>
      <c r="N28" s="105">
        <v>35396</v>
      </c>
      <c r="O28" t="s">
        <v>145</v>
      </c>
      <c r="P28" t="s">
        <v>517</v>
      </c>
      <c r="Q28" t="s">
        <v>698</v>
      </c>
      <c r="R28" t="s">
        <v>518</v>
      </c>
      <c r="S28" t="s">
        <v>698</v>
      </c>
      <c r="T28" t="s">
        <v>519</v>
      </c>
      <c r="U28" t="s">
        <v>698</v>
      </c>
      <c r="V28" t="s">
        <v>520</v>
      </c>
      <c r="W28" t="s">
        <v>698</v>
      </c>
      <c r="X28" t="s">
        <v>783</v>
      </c>
      <c r="Y28" t="s">
        <v>698</v>
      </c>
      <c r="Z28" t="s">
        <v>784</v>
      </c>
      <c r="AA28" t="s">
        <v>698</v>
      </c>
      <c r="AB28" t="s">
        <v>788</v>
      </c>
      <c r="AC28" t="s">
        <v>698</v>
      </c>
      <c r="AD28" t="s">
        <v>787</v>
      </c>
      <c r="AE28" t="s">
        <v>698</v>
      </c>
      <c r="BN28" s="96">
        <v>38732790</v>
      </c>
      <c r="BO28" s="96">
        <f t="shared" si="1"/>
        <v>7746558</v>
      </c>
      <c r="BP28" s="95" t="s">
        <v>767</v>
      </c>
      <c r="BX28" s="96">
        <v>4169790</v>
      </c>
      <c r="BY28" s="96">
        <v>8640750</v>
      </c>
      <c r="BZ28" s="96">
        <v>8640750</v>
      </c>
      <c r="CA28" s="96">
        <v>8640750</v>
      </c>
      <c r="CB28" s="96">
        <v>8640750</v>
      </c>
      <c r="CE28">
        <v>5</v>
      </c>
      <c r="CF28" s="101">
        <v>0.65</v>
      </c>
      <c r="CG28" s="101">
        <v>0.15</v>
      </c>
    </row>
    <row r="29" spans="11:85" ht="15">
      <c r="K29" s="146" t="s">
        <v>789</v>
      </c>
      <c r="L29" s="145" t="s">
        <v>790</v>
      </c>
      <c r="M29" t="s">
        <v>718</v>
      </c>
      <c r="N29" s="105">
        <v>36025</v>
      </c>
      <c r="O29" t="s">
        <v>431</v>
      </c>
      <c r="P29" t="s">
        <v>791</v>
      </c>
      <c r="Q29" t="s">
        <v>698</v>
      </c>
      <c r="BN29" s="96">
        <v>4731685.77</v>
      </c>
      <c r="BO29" s="96">
        <f t="shared" si="1"/>
        <v>1182921.4425</v>
      </c>
      <c r="BP29" s="149">
        <v>0.01</v>
      </c>
      <c r="BU29" s="96">
        <v>231695.77</v>
      </c>
      <c r="BV29" s="96">
        <v>1000000</v>
      </c>
      <c r="BW29" s="96">
        <v>1500000</v>
      </c>
      <c r="BX29" s="96">
        <v>2000000</v>
      </c>
      <c r="CE29">
        <v>4</v>
      </c>
      <c r="CF29" s="101">
        <v>0.75</v>
      </c>
      <c r="CG29" s="101">
        <v>0.15</v>
      </c>
    </row>
    <row r="30" spans="11:85" ht="15">
      <c r="K30" s="146" t="s">
        <v>789</v>
      </c>
      <c r="L30" s="145" t="s">
        <v>793</v>
      </c>
      <c r="M30" t="s">
        <v>695</v>
      </c>
      <c r="O30" t="s">
        <v>792</v>
      </c>
      <c r="P30" t="s">
        <v>791</v>
      </c>
      <c r="Q30" t="s">
        <v>698</v>
      </c>
      <c r="BN30" s="96">
        <v>21099190.65</v>
      </c>
      <c r="BO30" s="96">
        <f t="shared" si="1"/>
        <v>4219838.13</v>
      </c>
      <c r="BP30" s="149">
        <v>0.15</v>
      </c>
      <c r="BX30" s="96">
        <v>549190.65</v>
      </c>
      <c r="BY30" s="96">
        <v>3550000</v>
      </c>
      <c r="BZ30" s="96">
        <v>3800000</v>
      </c>
      <c r="CA30" s="96">
        <v>4100000</v>
      </c>
      <c r="CB30" s="96">
        <v>4400000</v>
      </c>
      <c r="CC30" s="96">
        <v>4700000</v>
      </c>
      <c r="CE30">
        <v>5</v>
      </c>
      <c r="CF30" s="101">
        <v>0.75</v>
      </c>
      <c r="CG30" s="101">
        <v>0.15</v>
      </c>
    </row>
    <row r="31" spans="11:85" ht="15">
      <c r="K31" s="146" t="s">
        <v>789</v>
      </c>
      <c r="L31" s="145" t="s">
        <v>795</v>
      </c>
      <c r="M31" t="s">
        <v>695</v>
      </c>
      <c r="O31" t="s">
        <v>792</v>
      </c>
      <c r="P31" t="s">
        <v>794</v>
      </c>
      <c r="Q31" t="s">
        <v>697</v>
      </c>
      <c r="BN31" s="96">
        <v>3800000</v>
      </c>
      <c r="BO31" s="96">
        <f t="shared" si="1"/>
        <v>3800000</v>
      </c>
      <c r="BP31" s="149">
        <v>0.01</v>
      </c>
      <c r="CE31">
        <v>1</v>
      </c>
      <c r="CF31" s="101">
        <v>0.7</v>
      </c>
      <c r="CG31" s="101">
        <v>0.15</v>
      </c>
    </row>
    <row r="32" spans="11:85" ht="15">
      <c r="K32" s="146" t="s">
        <v>450</v>
      </c>
      <c r="L32" s="145" t="s">
        <v>796</v>
      </c>
      <c r="M32" t="s">
        <v>718</v>
      </c>
      <c r="O32" t="s">
        <v>434</v>
      </c>
      <c r="P32" t="s">
        <v>524</v>
      </c>
      <c r="Q32" t="s">
        <v>697</v>
      </c>
      <c r="R32" t="s">
        <v>510</v>
      </c>
      <c r="S32" t="s">
        <v>697</v>
      </c>
      <c r="T32" t="s">
        <v>525</v>
      </c>
      <c r="U32" t="s">
        <v>697</v>
      </c>
      <c r="BN32" s="96">
        <v>32550000</v>
      </c>
      <c r="BO32" s="96">
        <f t="shared" si="1"/>
        <v>8137500</v>
      </c>
      <c r="BP32" s="150">
        <v>0.005</v>
      </c>
      <c r="BU32" s="96">
        <v>2550000</v>
      </c>
      <c r="BV32" s="96">
        <v>8000000</v>
      </c>
      <c r="BW32" s="96">
        <v>8000000</v>
      </c>
      <c r="BX32" s="96">
        <v>9000000</v>
      </c>
      <c r="CE32">
        <v>4</v>
      </c>
      <c r="CF32" s="101">
        <v>0.75</v>
      </c>
      <c r="CG32" s="101">
        <v>0.15</v>
      </c>
    </row>
    <row r="33" spans="11:84" ht="15">
      <c r="K33" s="146" t="s">
        <v>450</v>
      </c>
      <c r="L33" s="145" t="s">
        <v>797</v>
      </c>
      <c r="M33" t="s">
        <v>718</v>
      </c>
      <c r="O33" t="s">
        <v>434</v>
      </c>
      <c r="P33" t="s">
        <v>798</v>
      </c>
      <c r="Q33" t="s">
        <v>704</v>
      </c>
      <c r="BN33" s="96">
        <v>9148695</v>
      </c>
      <c r="BO33" s="96">
        <f t="shared" si="1"/>
        <v>2287173.75</v>
      </c>
      <c r="BP33" s="95" t="s">
        <v>767</v>
      </c>
      <c r="BU33" s="96">
        <v>900000</v>
      </c>
      <c r="BV33" s="96">
        <v>2212296</v>
      </c>
      <c r="BW33" s="96">
        <v>2173321</v>
      </c>
      <c r="BX33" s="96">
        <v>2274856</v>
      </c>
      <c r="BY33" s="96">
        <v>1588221</v>
      </c>
      <c r="CE33">
        <v>4</v>
      </c>
      <c r="CF33" s="101">
        <v>0.65</v>
      </c>
    </row>
    <row r="34" spans="11:85" ht="15">
      <c r="K34" s="146" t="s">
        <v>450</v>
      </c>
      <c r="L34" s="145" t="s">
        <v>799</v>
      </c>
      <c r="M34" t="s">
        <v>695</v>
      </c>
      <c r="O34" t="s">
        <v>434</v>
      </c>
      <c r="P34" t="s">
        <v>800</v>
      </c>
      <c r="Q34" t="s">
        <v>704</v>
      </c>
      <c r="R34" t="s">
        <v>801</v>
      </c>
      <c r="S34" t="s">
        <v>697</v>
      </c>
      <c r="T34" t="s">
        <v>746</v>
      </c>
      <c r="U34" t="s">
        <v>698</v>
      </c>
      <c r="BN34" s="96">
        <v>70000000</v>
      </c>
      <c r="BO34" s="96">
        <f t="shared" si="1"/>
        <v>23333333.333333332</v>
      </c>
      <c r="BP34" s="149">
        <v>0.01</v>
      </c>
      <c r="BW34" s="96">
        <v>9000000</v>
      </c>
      <c r="BX34" s="96">
        <v>20000000</v>
      </c>
      <c r="BY34" s="96">
        <v>20000000</v>
      </c>
      <c r="BZ34" s="96">
        <v>20000000</v>
      </c>
      <c r="CE34">
        <v>3</v>
      </c>
      <c r="CF34" s="101">
        <v>0.85</v>
      </c>
      <c r="CG34" s="101">
        <v>0.04</v>
      </c>
    </row>
    <row r="35" spans="11:85" ht="15">
      <c r="K35" s="146" t="s">
        <v>451</v>
      </c>
      <c r="L35" s="145" t="s">
        <v>802</v>
      </c>
      <c r="M35" t="s">
        <v>718</v>
      </c>
      <c r="O35" t="s">
        <v>153</v>
      </c>
      <c r="P35" t="s">
        <v>521</v>
      </c>
      <c r="Q35" t="s">
        <v>697</v>
      </c>
      <c r="BN35" s="96">
        <v>16000000</v>
      </c>
      <c r="BO35" s="96">
        <f t="shared" si="1"/>
        <v>5333333.333333333</v>
      </c>
      <c r="BP35" s="149">
        <v>0.2</v>
      </c>
      <c r="BU35" s="96">
        <v>2500000</v>
      </c>
      <c r="BV35" s="96">
        <v>4500000</v>
      </c>
      <c r="BW35" s="96">
        <v>4500000</v>
      </c>
      <c r="BX35" s="96">
        <v>4500000</v>
      </c>
      <c r="CE35">
        <v>3</v>
      </c>
      <c r="CF35" s="101">
        <v>0.5</v>
      </c>
      <c r="CG35" s="101">
        <v>0.15</v>
      </c>
    </row>
    <row r="36" spans="11:85" ht="15">
      <c r="K36" s="146" t="s">
        <v>451</v>
      </c>
      <c r="L36" s="145" t="s">
        <v>804</v>
      </c>
      <c r="M36" t="s">
        <v>695</v>
      </c>
      <c r="O36" t="s">
        <v>803</v>
      </c>
      <c r="P36" t="s">
        <v>521</v>
      </c>
      <c r="Q36" t="s">
        <v>697</v>
      </c>
      <c r="BN36" s="96">
        <v>38514389</v>
      </c>
      <c r="BO36" s="96">
        <f t="shared" si="1"/>
        <v>7702877.8</v>
      </c>
      <c r="BP36" s="149">
        <v>0.25</v>
      </c>
      <c r="BX36" s="96">
        <v>3267180</v>
      </c>
      <c r="BY36" s="96">
        <v>8166576</v>
      </c>
      <c r="BZ36" s="96">
        <v>8546470</v>
      </c>
      <c r="CA36" s="96">
        <v>8964504</v>
      </c>
      <c r="CB36" s="96">
        <v>9569659</v>
      </c>
      <c r="CE36">
        <v>5</v>
      </c>
      <c r="CF36" s="101">
        <v>0.7</v>
      </c>
      <c r="CG36" s="101">
        <v>0.15</v>
      </c>
    </row>
    <row r="37" spans="11:85" ht="15">
      <c r="K37" s="146" t="s">
        <v>451</v>
      </c>
      <c r="L37" s="145" t="s">
        <v>805</v>
      </c>
      <c r="M37" t="s">
        <v>695</v>
      </c>
      <c r="O37" t="s">
        <v>803</v>
      </c>
      <c r="P37" t="s">
        <v>794</v>
      </c>
      <c r="Q37" t="s">
        <v>697</v>
      </c>
      <c r="BN37" s="96">
        <v>2692900</v>
      </c>
      <c r="BO37" s="96">
        <f t="shared" si="1"/>
        <v>5385800</v>
      </c>
      <c r="BP37" s="95" t="s">
        <v>767</v>
      </c>
      <c r="BX37" s="96">
        <v>2692900</v>
      </c>
      <c r="CE37">
        <v>0.5</v>
      </c>
      <c r="CF37" s="101">
        <v>0.65</v>
      </c>
      <c r="CG37" s="101">
        <v>0.15</v>
      </c>
    </row>
    <row r="38" spans="11:85" ht="15">
      <c r="K38" s="146" t="s">
        <v>453</v>
      </c>
      <c r="L38" s="145" t="s">
        <v>806</v>
      </c>
      <c r="M38" t="s">
        <v>718</v>
      </c>
      <c r="O38" t="s">
        <v>163</v>
      </c>
      <c r="P38" t="s">
        <v>807</v>
      </c>
      <c r="Q38" t="s">
        <v>697</v>
      </c>
      <c r="BN38" s="96">
        <v>28350000</v>
      </c>
      <c r="BO38" s="96">
        <f t="shared" si="1"/>
        <v>5670000</v>
      </c>
      <c r="BP38" s="149">
        <v>0.1</v>
      </c>
      <c r="BV38" s="96">
        <v>4000000</v>
      </c>
      <c r="BW38" s="96">
        <v>6000000</v>
      </c>
      <c r="BX38" s="96">
        <v>6600000</v>
      </c>
      <c r="BY38" s="96">
        <v>7260000</v>
      </c>
      <c r="BZ38" s="96">
        <v>4000000</v>
      </c>
      <c r="CE38">
        <v>5</v>
      </c>
      <c r="CF38" s="101">
        <v>0.69</v>
      </c>
      <c r="CG38" s="148">
        <v>0.195</v>
      </c>
    </row>
    <row r="39" spans="11:84" ht="15">
      <c r="K39" s="146" t="s">
        <v>454</v>
      </c>
      <c r="L39" s="145" t="s">
        <v>809</v>
      </c>
      <c r="M39" t="s">
        <v>718</v>
      </c>
      <c r="O39" t="s">
        <v>808</v>
      </c>
      <c r="P39" t="s">
        <v>522</v>
      </c>
      <c r="Q39" t="s">
        <v>697</v>
      </c>
      <c r="BN39" s="96">
        <v>93416666</v>
      </c>
      <c r="BO39" s="96">
        <f t="shared" si="1"/>
        <v>15569444.333333334</v>
      </c>
      <c r="BP39" s="95" t="s">
        <v>813</v>
      </c>
      <c r="BV39" s="96">
        <v>3416666</v>
      </c>
      <c r="BW39" s="96">
        <v>18000000</v>
      </c>
      <c r="BX39" s="96">
        <v>18000000</v>
      </c>
      <c r="BY39" s="96">
        <v>18000000</v>
      </c>
      <c r="BZ39" s="96">
        <v>18000000</v>
      </c>
      <c r="CA39" s="96">
        <v>18000000</v>
      </c>
      <c r="CE39">
        <v>6</v>
      </c>
      <c r="CF39" s="101">
        <v>0.85</v>
      </c>
    </row>
    <row r="40" spans="11:85" ht="15">
      <c r="K40" s="146" t="s">
        <v>455</v>
      </c>
      <c r="L40" s="145" t="s">
        <v>810</v>
      </c>
      <c r="M40" t="s">
        <v>695</v>
      </c>
      <c r="O40" t="s">
        <v>169</v>
      </c>
      <c r="P40" t="s">
        <v>811</v>
      </c>
      <c r="Q40" t="s">
        <v>697</v>
      </c>
      <c r="BN40" s="96">
        <v>28000000</v>
      </c>
      <c r="BO40" s="96">
        <f t="shared" si="1"/>
        <v>7000000</v>
      </c>
      <c r="BP40" s="149">
        <v>0.01</v>
      </c>
      <c r="BW40" s="96">
        <v>4000000</v>
      </c>
      <c r="BX40" s="96">
        <v>8000000</v>
      </c>
      <c r="BY40" s="96">
        <v>8000000</v>
      </c>
      <c r="BZ40" s="96">
        <v>8000000</v>
      </c>
      <c r="CE40">
        <v>4</v>
      </c>
      <c r="CF40" s="101">
        <v>0.85</v>
      </c>
      <c r="CG40" s="101">
        <v>0.04</v>
      </c>
    </row>
    <row r="41" spans="11:85" ht="15">
      <c r="K41" s="146" t="s">
        <v>456</v>
      </c>
      <c r="L41" s="145" t="s">
        <v>812</v>
      </c>
      <c r="M41" t="s">
        <v>695</v>
      </c>
      <c r="O41" t="s">
        <v>173</v>
      </c>
      <c r="P41" t="s">
        <v>798</v>
      </c>
      <c r="Q41" t="s">
        <v>704</v>
      </c>
      <c r="R41" t="s">
        <v>527</v>
      </c>
      <c r="S41" t="s">
        <v>697</v>
      </c>
      <c r="BN41" s="96">
        <v>28968081</v>
      </c>
      <c r="BO41" s="96">
        <f t="shared" si="1"/>
        <v>7242020.25</v>
      </c>
      <c r="BX41" s="96">
        <v>6000000</v>
      </c>
      <c r="BY41" s="96">
        <v>6890424</v>
      </c>
      <c r="BZ41" s="96">
        <v>6890424</v>
      </c>
      <c r="CA41" s="96">
        <v>6890424</v>
      </c>
      <c r="CE41">
        <v>4</v>
      </c>
      <c r="CF41" s="101">
        <v>0.7</v>
      </c>
      <c r="CG41" s="101">
        <v>0.1</v>
      </c>
    </row>
    <row r="42" spans="11:85" ht="15">
      <c r="K42" s="146" t="s">
        <v>497</v>
      </c>
      <c r="L42" s="145" t="s">
        <v>814</v>
      </c>
      <c r="M42" t="s">
        <v>685</v>
      </c>
      <c r="O42" t="s">
        <v>815</v>
      </c>
      <c r="P42" t="s">
        <v>800</v>
      </c>
      <c r="Q42" t="s">
        <v>704</v>
      </c>
      <c r="R42" t="s">
        <v>816</v>
      </c>
      <c r="S42" t="s">
        <v>697</v>
      </c>
      <c r="T42" t="s">
        <v>817</v>
      </c>
      <c r="U42" t="s">
        <v>698</v>
      </c>
      <c r="V42" t="s">
        <v>818</v>
      </c>
      <c r="W42" t="s">
        <v>697</v>
      </c>
      <c r="X42" t="s">
        <v>819</v>
      </c>
      <c r="Y42" t="s">
        <v>697</v>
      </c>
      <c r="Z42" t="s">
        <v>820</v>
      </c>
      <c r="AA42" t="s">
        <v>704</v>
      </c>
      <c r="AB42" t="s">
        <v>821</v>
      </c>
      <c r="AC42" t="s">
        <v>697</v>
      </c>
      <c r="AD42" t="s">
        <v>822</v>
      </c>
      <c r="AE42" t="s">
        <v>704</v>
      </c>
      <c r="BN42" s="96">
        <v>29333972.57</v>
      </c>
      <c r="BO42" s="96">
        <f t="shared" si="1"/>
        <v>9777990.856666667</v>
      </c>
      <c r="BP42" s="95" t="s">
        <v>823</v>
      </c>
      <c r="BR42" s="96">
        <v>5000000</v>
      </c>
      <c r="BS42" s="96">
        <v>13866568.68</v>
      </c>
      <c r="BT42" s="96">
        <v>10467403.84</v>
      </c>
      <c r="CE42">
        <v>3</v>
      </c>
      <c r="CF42" s="101">
        <v>0.65</v>
      </c>
      <c r="CG42" s="101">
        <v>0.09</v>
      </c>
    </row>
    <row r="43" spans="11:85" ht="15">
      <c r="K43" s="146" t="s">
        <v>497</v>
      </c>
      <c r="L43" s="145" t="s">
        <v>825</v>
      </c>
      <c r="M43" t="s">
        <v>718</v>
      </c>
      <c r="O43" t="s">
        <v>481</v>
      </c>
      <c r="P43" t="s">
        <v>800</v>
      </c>
      <c r="Q43" t="s">
        <v>704</v>
      </c>
      <c r="V43" t="s">
        <v>818</v>
      </c>
      <c r="W43" t="s">
        <v>697</v>
      </c>
      <c r="X43" t="s">
        <v>819</v>
      </c>
      <c r="Z43" t="s">
        <v>824</v>
      </c>
      <c r="AB43" t="s">
        <v>801</v>
      </c>
      <c r="BN43" s="96">
        <v>73352905.57</v>
      </c>
      <c r="BO43" s="96">
        <f t="shared" si="1"/>
        <v>18338226.3925</v>
      </c>
      <c r="BP43" s="149">
        <v>0.02</v>
      </c>
      <c r="BU43" s="96">
        <v>12000000</v>
      </c>
      <c r="BV43" s="96">
        <v>20000000</v>
      </c>
      <c r="BW43" s="96">
        <v>20000000</v>
      </c>
      <c r="BX43" s="96">
        <v>20000000</v>
      </c>
      <c r="CE43">
        <v>4</v>
      </c>
      <c r="CF43" s="101">
        <v>0.65</v>
      </c>
      <c r="CG43" s="101">
        <v>0.09</v>
      </c>
    </row>
    <row r="44" spans="11:85" ht="15">
      <c r="K44" s="146" t="s">
        <v>497</v>
      </c>
      <c r="L44" s="145" t="s">
        <v>826</v>
      </c>
      <c r="M44" t="s">
        <v>718</v>
      </c>
      <c r="O44" t="s">
        <v>481</v>
      </c>
      <c r="P44" t="s">
        <v>522</v>
      </c>
      <c r="Q44" t="s">
        <v>697</v>
      </c>
      <c r="BN44" s="96">
        <v>48750000</v>
      </c>
      <c r="BO44" s="96">
        <f t="shared" si="1"/>
        <v>12187500</v>
      </c>
      <c r="BU44" s="96">
        <v>9750000</v>
      </c>
      <c r="BV44" s="96">
        <v>13000000</v>
      </c>
      <c r="BW44" s="96">
        <v>13000000</v>
      </c>
      <c r="BX44" s="96">
        <v>13000000</v>
      </c>
      <c r="CE44">
        <v>4</v>
      </c>
      <c r="CF44" s="101">
        <v>0.65</v>
      </c>
      <c r="CG44" s="101">
        <v>0.09</v>
      </c>
    </row>
    <row r="45" spans="11:85" ht="15">
      <c r="K45" s="146" t="s">
        <v>497</v>
      </c>
      <c r="L45" s="145" t="s">
        <v>827</v>
      </c>
      <c r="M45" t="s">
        <v>718</v>
      </c>
      <c r="O45" t="s">
        <v>481</v>
      </c>
      <c r="P45" t="s">
        <v>828</v>
      </c>
      <c r="Q45" t="s">
        <v>697</v>
      </c>
      <c r="BN45" s="96">
        <v>25960083.73</v>
      </c>
      <c r="BO45" s="96">
        <f t="shared" si="1"/>
        <v>6490020.9325</v>
      </c>
      <c r="BP45" s="149">
        <v>0.02</v>
      </c>
      <c r="BU45" s="96">
        <v>5120000</v>
      </c>
      <c r="BV45" s="96">
        <v>6920000</v>
      </c>
      <c r="BW45" s="96">
        <v>6920000</v>
      </c>
      <c r="BX45" s="96">
        <v>6920000</v>
      </c>
      <c r="CE45">
        <v>4</v>
      </c>
      <c r="CF45" s="101">
        <v>0.65</v>
      </c>
      <c r="CG45" s="101">
        <v>0.09</v>
      </c>
    </row>
    <row r="46" spans="11:85" ht="15">
      <c r="K46" s="146" t="s">
        <v>458</v>
      </c>
      <c r="L46" s="145" t="s">
        <v>829</v>
      </c>
      <c r="M46" t="s">
        <v>748</v>
      </c>
      <c r="O46" t="s">
        <v>474</v>
      </c>
      <c r="P46" t="s">
        <v>514</v>
      </c>
      <c r="Q46" t="s">
        <v>697</v>
      </c>
      <c r="BN46" s="96">
        <v>5100000</v>
      </c>
      <c r="BO46" s="96">
        <f t="shared" si="1"/>
        <v>1700000</v>
      </c>
      <c r="BS46" s="96">
        <v>1500000</v>
      </c>
      <c r="BT46" s="96">
        <v>1800000</v>
      </c>
      <c r="BU46" s="96">
        <v>1800000</v>
      </c>
      <c r="CE46">
        <v>3</v>
      </c>
      <c r="CF46" s="101">
        <v>0.8</v>
      </c>
      <c r="CG46" s="101">
        <v>0.2</v>
      </c>
    </row>
    <row r="47" spans="11:85" ht="15">
      <c r="K47" s="146" t="s">
        <v>498</v>
      </c>
      <c r="L47" s="145" t="s">
        <v>832</v>
      </c>
      <c r="M47" t="s">
        <v>748</v>
      </c>
      <c r="O47" t="s">
        <v>830</v>
      </c>
      <c r="P47" t="s">
        <v>794</v>
      </c>
      <c r="Q47" t="s">
        <v>697</v>
      </c>
      <c r="BN47" s="96">
        <v>3900000</v>
      </c>
      <c r="BO47" s="96">
        <f t="shared" si="1"/>
        <v>975000</v>
      </c>
      <c r="BP47" s="149">
        <v>0.15</v>
      </c>
      <c r="BR47" s="96">
        <v>485000</v>
      </c>
      <c r="BS47" s="96">
        <v>815000</v>
      </c>
      <c r="BT47" s="96">
        <v>1300000</v>
      </c>
      <c r="BU47" s="96">
        <v>1300000</v>
      </c>
      <c r="CE47">
        <v>4</v>
      </c>
      <c r="CF47" s="101">
        <v>0.65</v>
      </c>
      <c r="CG47" s="101">
        <v>0.18</v>
      </c>
    </row>
    <row r="48" spans="11:85" ht="15">
      <c r="K48" s="146" t="s">
        <v>498</v>
      </c>
      <c r="L48" s="145" t="s">
        <v>834</v>
      </c>
      <c r="M48" t="s">
        <v>718</v>
      </c>
      <c r="O48" t="s">
        <v>833</v>
      </c>
      <c r="P48" t="s">
        <v>794</v>
      </c>
      <c r="Q48" t="s">
        <v>697</v>
      </c>
      <c r="BN48" s="96">
        <v>6720000</v>
      </c>
      <c r="BO48" s="96">
        <f t="shared" si="1"/>
        <v>3360000</v>
      </c>
      <c r="BV48" s="96">
        <v>3200000</v>
      </c>
      <c r="BW48" s="96">
        <v>3520000</v>
      </c>
      <c r="CE48">
        <v>2</v>
      </c>
      <c r="CF48" s="101">
        <v>0.65</v>
      </c>
      <c r="CG48" s="101">
        <v>0.18</v>
      </c>
    </row>
    <row r="49" spans="11:85" ht="15">
      <c r="K49" s="146" t="s">
        <v>499</v>
      </c>
      <c r="L49" s="145" t="s">
        <v>831</v>
      </c>
      <c r="M49" t="s">
        <v>748</v>
      </c>
      <c r="O49" t="s">
        <v>835</v>
      </c>
      <c r="P49" t="s">
        <v>837</v>
      </c>
      <c r="R49" t="s">
        <v>836</v>
      </c>
      <c r="BN49" s="96">
        <v>55900000</v>
      </c>
      <c r="BO49" s="96">
        <f t="shared" si="1"/>
        <v>13975000</v>
      </c>
      <c r="BP49" s="149">
        <v>0.15</v>
      </c>
      <c r="BR49" s="96">
        <v>3420000</v>
      </c>
      <c r="BS49" s="96">
        <v>3520000</v>
      </c>
      <c r="BT49" s="96">
        <v>4800000</v>
      </c>
      <c r="BU49" s="96">
        <v>4800000</v>
      </c>
      <c r="CE49">
        <v>4</v>
      </c>
      <c r="CF49" s="101">
        <v>0.8</v>
      </c>
      <c r="CG49" s="101">
        <v>0.04</v>
      </c>
    </row>
    <row r="50" spans="11:85" ht="15">
      <c r="K50" s="146" t="s">
        <v>608</v>
      </c>
      <c r="L50" s="145" t="s">
        <v>839</v>
      </c>
      <c r="M50" t="s">
        <v>695</v>
      </c>
      <c r="O50" t="s">
        <v>838</v>
      </c>
      <c r="P50" t="s">
        <v>840</v>
      </c>
      <c r="Q50" t="s">
        <v>697</v>
      </c>
      <c r="R50" t="s">
        <v>690</v>
      </c>
      <c r="S50" t="s">
        <v>697</v>
      </c>
      <c r="T50" t="s">
        <v>841</v>
      </c>
      <c r="U50" t="s">
        <v>697</v>
      </c>
      <c r="V50" t="s">
        <v>842</v>
      </c>
      <c r="W50" t="s">
        <v>697</v>
      </c>
      <c r="BN50" s="96">
        <v>111903182</v>
      </c>
      <c r="BO50" s="96">
        <f t="shared" si="1"/>
        <v>22380636.4</v>
      </c>
      <c r="BP50" s="149">
        <v>0.1</v>
      </c>
      <c r="BX50" s="96">
        <v>5237500</v>
      </c>
      <c r="BY50" s="96">
        <v>21357500</v>
      </c>
      <c r="BZ50" s="96">
        <v>26535252</v>
      </c>
      <c r="CA50" s="96">
        <v>28392720</v>
      </c>
      <c r="CB50" s="96">
        <v>30380210</v>
      </c>
      <c r="CE50" s="146">
        <v>5</v>
      </c>
      <c r="CF50" s="101">
        <v>0.85</v>
      </c>
      <c r="CG50" s="101">
        <v>0.03</v>
      </c>
    </row>
    <row r="51" spans="11:85" ht="15">
      <c r="K51" s="146" t="s">
        <v>339</v>
      </c>
      <c r="L51" s="145" t="s">
        <v>843</v>
      </c>
      <c r="M51" t="s">
        <v>718</v>
      </c>
      <c r="O51" t="s">
        <v>116</v>
      </c>
      <c r="P51" t="s">
        <v>508</v>
      </c>
      <c r="Q51" t="s">
        <v>698</v>
      </c>
      <c r="BN51" s="96">
        <v>169600200</v>
      </c>
      <c r="BO51" s="96">
        <f t="shared" si="1"/>
        <v>42400050</v>
      </c>
      <c r="BP51" s="149">
        <v>0.05</v>
      </c>
      <c r="BU51" s="96">
        <v>37444200</v>
      </c>
      <c r="BV51" s="96">
        <v>44052000</v>
      </c>
      <c r="BW51" s="96">
        <v>44052000</v>
      </c>
      <c r="BX51" s="96">
        <v>44052000</v>
      </c>
      <c r="CE51" s="146">
        <v>4</v>
      </c>
      <c r="CF51" s="101">
        <v>0.85</v>
      </c>
      <c r="CG51" s="101">
        <v>0.09</v>
      </c>
    </row>
    <row r="52" spans="11:85" ht="15">
      <c r="K52" s="146" t="s">
        <v>339</v>
      </c>
      <c r="L52" s="145" t="s">
        <v>844</v>
      </c>
      <c r="M52" t="s">
        <v>695</v>
      </c>
      <c r="O52" t="s">
        <v>116</v>
      </c>
      <c r="P52" t="s">
        <v>508</v>
      </c>
      <c r="Q52" t="s">
        <v>698</v>
      </c>
      <c r="BN52" s="96">
        <v>249266791.95</v>
      </c>
      <c r="BO52" s="96">
        <f t="shared" si="1"/>
        <v>62316697.9875</v>
      </c>
      <c r="BP52" s="150">
        <v>0.055</v>
      </c>
      <c r="BY52" s="96">
        <v>63509869.95</v>
      </c>
      <c r="BZ52" s="96">
        <v>52002000</v>
      </c>
      <c r="CA52" s="96">
        <v>61824600</v>
      </c>
      <c r="CB52" s="96">
        <v>66152322</v>
      </c>
      <c r="CE52" s="146">
        <v>4</v>
      </c>
      <c r="CF52" s="101">
        <v>0.85</v>
      </c>
      <c r="CG52" s="101">
        <v>0.09</v>
      </c>
    </row>
    <row r="53" spans="11:85" ht="15">
      <c r="K53" s="145" t="s">
        <v>845</v>
      </c>
      <c r="L53" s="145" t="s">
        <v>846</v>
      </c>
      <c r="M53" t="s">
        <v>718</v>
      </c>
      <c r="O53" t="s">
        <v>847</v>
      </c>
      <c r="P53" t="s">
        <v>848</v>
      </c>
      <c r="Q53" t="s">
        <v>697</v>
      </c>
      <c r="BN53" s="96">
        <v>60000000</v>
      </c>
      <c r="BO53" s="96">
        <f t="shared" si="1"/>
        <v>15000000</v>
      </c>
      <c r="BP53" s="149">
        <v>0.05</v>
      </c>
      <c r="BU53" s="96" t="s">
        <v>849</v>
      </c>
      <c r="CE53" s="146">
        <v>4</v>
      </c>
      <c r="CF53" s="101">
        <v>0.85</v>
      </c>
      <c r="CG53" s="101">
        <v>0.09</v>
      </c>
    </row>
    <row r="54" spans="11:85" ht="15">
      <c r="K54" s="145" t="s">
        <v>845</v>
      </c>
      <c r="L54" s="145" t="s">
        <v>850</v>
      </c>
      <c r="M54" t="s">
        <v>718</v>
      </c>
      <c r="O54" t="s">
        <v>157</v>
      </c>
      <c r="P54" t="s">
        <v>852</v>
      </c>
      <c r="Q54" t="s">
        <v>697</v>
      </c>
      <c r="BN54" s="96">
        <v>75090844.2</v>
      </c>
      <c r="BO54" s="96">
        <f t="shared" si="1"/>
        <v>18772711.05</v>
      </c>
      <c r="BP54" s="149">
        <v>0.05</v>
      </c>
      <c r="BU54" s="96">
        <v>20490844.2</v>
      </c>
      <c r="BV54" s="96">
        <v>18200000</v>
      </c>
      <c r="BW54" s="96">
        <v>18200000</v>
      </c>
      <c r="BX54" s="96">
        <v>18200000</v>
      </c>
      <c r="CE54" s="146">
        <v>4</v>
      </c>
      <c r="CF54" s="101">
        <v>0.85</v>
      </c>
      <c r="CG54" s="101">
        <v>0.09</v>
      </c>
    </row>
    <row r="55" spans="11:85" ht="15">
      <c r="K55" s="145" t="s">
        <v>845</v>
      </c>
      <c r="L55" s="145" t="s">
        <v>851</v>
      </c>
      <c r="M55" t="s">
        <v>718</v>
      </c>
      <c r="O55" t="s">
        <v>157</v>
      </c>
      <c r="P55" t="s">
        <v>508</v>
      </c>
      <c r="Q55" t="s">
        <v>697</v>
      </c>
      <c r="BN55" s="96">
        <v>60000000</v>
      </c>
      <c r="BO55" s="96">
        <f t="shared" si="1"/>
        <v>15000000</v>
      </c>
      <c r="BV55" s="96">
        <v>15000000</v>
      </c>
      <c r="BW55" s="96">
        <v>15000000</v>
      </c>
      <c r="BX55" s="96">
        <v>15000000</v>
      </c>
      <c r="BY55" s="96">
        <v>15000000</v>
      </c>
      <c r="CE55" s="146">
        <v>4</v>
      </c>
      <c r="CF55" s="101">
        <v>0.85</v>
      </c>
      <c r="CG55" s="101">
        <v>0.09</v>
      </c>
    </row>
    <row r="56" spans="69:82" ht="15">
      <c r="BQ56" s="96">
        <f aca="true" t="shared" si="2" ref="BQ56:CD56">SUM(BQ4:BQ55)</f>
        <v>1121973.91</v>
      </c>
      <c r="BR56" s="96">
        <f t="shared" si="2"/>
        <v>25035536.6</v>
      </c>
      <c r="BS56" s="96">
        <f t="shared" si="2"/>
        <v>93193106.43</v>
      </c>
      <c r="BT56" s="96">
        <f t="shared" si="2"/>
        <v>110081759.36</v>
      </c>
      <c r="BU56" s="96">
        <f t="shared" si="2"/>
        <v>228361736.32999998</v>
      </c>
      <c r="BV56" s="96">
        <f t="shared" si="2"/>
        <v>267043966</v>
      </c>
      <c r="BW56" s="96">
        <f t="shared" si="2"/>
        <v>311116719.16</v>
      </c>
      <c r="BX56" s="96">
        <f t="shared" si="2"/>
        <v>381733416.65</v>
      </c>
      <c r="BY56" s="96">
        <f t="shared" si="2"/>
        <v>371153340.95</v>
      </c>
      <c r="BZ56" s="96">
        <f t="shared" si="2"/>
        <v>319064896</v>
      </c>
      <c r="CA56" s="96">
        <f t="shared" si="2"/>
        <v>263458798</v>
      </c>
      <c r="CB56" s="96">
        <f t="shared" si="2"/>
        <v>173434747</v>
      </c>
      <c r="CC56" s="96">
        <f t="shared" si="2"/>
        <v>4700000</v>
      </c>
      <c r="CD56" s="96">
        <f t="shared" si="2"/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BQ56:CE56" formulaRange="1"/>
    <ignoredError sqref="L21:L55 L4:L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F6:F320"/>
  <sheetViews>
    <sheetView zoomScalePageLayoutView="0" workbookViewId="0" topLeftCell="A296">
      <selection activeCell="J319" sqref="J319"/>
    </sheetView>
  </sheetViews>
  <sheetFormatPr defaultColWidth="9.140625" defaultRowHeight="15"/>
  <sheetData>
    <row r="6" ht="15">
      <c r="F6" t="s">
        <v>880</v>
      </c>
    </row>
    <row r="7" ht="15">
      <c r="F7" t="s">
        <v>881</v>
      </c>
    </row>
    <row r="8" ht="15">
      <c r="F8" t="s">
        <v>882</v>
      </c>
    </row>
    <row r="9" ht="15">
      <c r="F9" t="s">
        <v>883</v>
      </c>
    </row>
    <row r="10" ht="15">
      <c r="F10" t="s">
        <v>884</v>
      </c>
    </row>
    <row r="11" ht="15">
      <c r="F11" t="s">
        <v>885</v>
      </c>
    </row>
    <row r="12" ht="15">
      <c r="F12" t="s">
        <v>886</v>
      </c>
    </row>
    <row r="13" ht="15">
      <c r="F13" t="s">
        <v>887</v>
      </c>
    </row>
    <row r="14" ht="15">
      <c r="F14" t="s">
        <v>888</v>
      </c>
    </row>
    <row r="15" ht="15">
      <c r="F15" t="s">
        <v>889</v>
      </c>
    </row>
    <row r="16" ht="15">
      <c r="F16" t="s">
        <v>890</v>
      </c>
    </row>
    <row r="17" ht="15">
      <c r="F17" t="s">
        <v>891</v>
      </c>
    </row>
    <row r="18" ht="15">
      <c r="F18" t="s">
        <v>892</v>
      </c>
    </row>
    <row r="19" ht="15">
      <c r="F19" t="s">
        <v>893</v>
      </c>
    </row>
    <row r="20" ht="15">
      <c r="F20" t="s">
        <v>894</v>
      </c>
    </row>
    <row r="21" ht="15">
      <c r="F21" t="s">
        <v>895</v>
      </c>
    </row>
    <row r="22" ht="15">
      <c r="F22" t="s">
        <v>896</v>
      </c>
    </row>
    <row r="23" ht="15">
      <c r="F23" t="s">
        <v>897</v>
      </c>
    </row>
    <row r="24" ht="15">
      <c r="F24" t="s">
        <v>898</v>
      </c>
    </row>
    <row r="25" ht="15">
      <c r="F25" t="s">
        <v>899</v>
      </c>
    </row>
    <row r="26" ht="15">
      <c r="F26" t="s">
        <v>900</v>
      </c>
    </row>
    <row r="27" ht="15">
      <c r="F27" t="s">
        <v>901</v>
      </c>
    </row>
    <row r="28" ht="15">
      <c r="F28" t="s">
        <v>902</v>
      </c>
    </row>
    <row r="29" ht="15">
      <c r="F29" t="s">
        <v>903</v>
      </c>
    </row>
    <row r="30" ht="15">
      <c r="F30" t="s">
        <v>904</v>
      </c>
    </row>
    <row r="31" ht="15">
      <c r="F31" t="s">
        <v>905</v>
      </c>
    </row>
    <row r="32" ht="15">
      <c r="F32" t="s">
        <v>906</v>
      </c>
    </row>
    <row r="33" ht="15">
      <c r="F33" t="s">
        <v>907</v>
      </c>
    </row>
    <row r="34" ht="15">
      <c r="F34" t="s">
        <v>908</v>
      </c>
    </row>
    <row r="35" ht="15">
      <c r="F35" t="s">
        <v>909</v>
      </c>
    </row>
    <row r="36" ht="15">
      <c r="F36" t="s">
        <v>910</v>
      </c>
    </row>
    <row r="37" ht="15">
      <c r="F37" t="s">
        <v>911</v>
      </c>
    </row>
    <row r="38" ht="15">
      <c r="F38" t="s">
        <v>912</v>
      </c>
    </row>
    <row r="39" ht="15">
      <c r="F39" t="s">
        <v>913</v>
      </c>
    </row>
    <row r="40" ht="15">
      <c r="F40" t="s">
        <v>914</v>
      </c>
    </row>
    <row r="41" ht="15">
      <c r="F41" t="s">
        <v>915</v>
      </c>
    </row>
    <row r="42" ht="15">
      <c r="F42" t="s">
        <v>916</v>
      </c>
    </row>
    <row r="43" ht="15">
      <c r="F43" t="s">
        <v>917</v>
      </c>
    </row>
    <row r="44" ht="15">
      <c r="F44" t="s">
        <v>918</v>
      </c>
    </row>
    <row r="45" ht="15">
      <c r="F45" t="s">
        <v>919</v>
      </c>
    </row>
    <row r="46" ht="15">
      <c r="F46" t="s">
        <v>920</v>
      </c>
    </row>
    <row r="47" ht="15">
      <c r="F47" t="s">
        <v>921</v>
      </c>
    </row>
    <row r="48" ht="15">
      <c r="F48" t="s">
        <v>922</v>
      </c>
    </row>
    <row r="49" ht="15">
      <c r="F49" t="s">
        <v>923</v>
      </c>
    </row>
    <row r="50" ht="15">
      <c r="F50" t="s">
        <v>924</v>
      </c>
    </row>
    <row r="51" ht="15">
      <c r="F51" t="s">
        <v>925</v>
      </c>
    </row>
    <row r="52" ht="15">
      <c r="F52" t="s">
        <v>926</v>
      </c>
    </row>
    <row r="53" ht="15">
      <c r="F53" t="s">
        <v>927</v>
      </c>
    </row>
    <row r="54" ht="15">
      <c r="F54" t="s">
        <v>928</v>
      </c>
    </row>
    <row r="55" ht="15">
      <c r="F55" t="s">
        <v>929</v>
      </c>
    </row>
    <row r="56" ht="15">
      <c r="F56" t="s">
        <v>930</v>
      </c>
    </row>
    <row r="57" ht="15">
      <c r="F57" t="s">
        <v>931</v>
      </c>
    </row>
    <row r="58" ht="15">
      <c r="F58" t="s">
        <v>932</v>
      </c>
    </row>
    <row r="59" ht="15">
      <c r="F59" t="s">
        <v>933</v>
      </c>
    </row>
    <row r="60" ht="15">
      <c r="F60" t="s">
        <v>934</v>
      </c>
    </row>
    <row r="61" ht="15">
      <c r="F61" t="s">
        <v>935</v>
      </c>
    </row>
    <row r="62" ht="15">
      <c r="F62" t="s">
        <v>936</v>
      </c>
    </row>
    <row r="63" ht="15">
      <c r="F63" t="s">
        <v>937</v>
      </c>
    </row>
    <row r="64" ht="15">
      <c r="F64" t="s">
        <v>938</v>
      </c>
    </row>
    <row r="65" ht="15">
      <c r="F65" t="s">
        <v>939</v>
      </c>
    </row>
    <row r="66" ht="15">
      <c r="F66" t="s">
        <v>940</v>
      </c>
    </row>
    <row r="67" ht="15">
      <c r="F67" t="s">
        <v>941</v>
      </c>
    </row>
    <row r="68" ht="15">
      <c r="F68" t="s">
        <v>942</v>
      </c>
    </row>
    <row r="69" ht="15">
      <c r="F69" t="s">
        <v>943</v>
      </c>
    </row>
    <row r="70" ht="15">
      <c r="F70" t="s">
        <v>944</v>
      </c>
    </row>
    <row r="71" ht="15">
      <c r="F71" t="s">
        <v>945</v>
      </c>
    </row>
    <row r="72" ht="15">
      <c r="F72" t="s">
        <v>946</v>
      </c>
    </row>
    <row r="73" ht="15">
      <c r="F73" t="s">
        <v>947</v>
      </c>
    </row>
    <row r="74" ht="15">
      <c r="F74" t="s">
        <v>948</v>
      </c>
    </row>
    <row r="75" ht="15">
      <c r="F75" t="s">
        <v>949</v>
      </c>
    </row>
    <row r="76" ht="15">
      <c r="F76" t="s">
        <v>950</v>
      </c>
    </row>
    <row r="77" ht="15">
      <c r="F77" t="s">
        <v>951</v>
      </c>
    </row>
    <row r="78" ht="15">
      <c r="F78" t="s">
        <v>952</v>
      </c>
    </row>
    <row r="79" ht="15">
      <c r="F79" t="s">
        <v>953</v>
      </c>
    </row>
    <row r="80" ht="15">
      <c r="F80" t="s">
        <v>954</v>
      </c>
    </row>
    <row r="81" ht="15">
      <c r="F81" t="s">
        <v>955</v>
      </c>
    </row>
    <row r="82" ht="15">
      <c r="F82" t="s">
        <v>956</v>
      </c>
    </row>
    <row r="83" ht="15">
      <c r="F83" t="s">
        <v>957</v>
      </c>
    </row>
    <row r="84" ht="15">
      <c r="F84" t="s">
        <v>958</v>
      </c>
    </row>
    <row r="85" ht="15">
      <c r="F85" t="s">
        <v>959</v>
      </c>
    </row>
    <row r="86" ht="15">
      <c r="F86" t="s">
        <v>960</v>
      </c>
    </row>
    <row r="87" ht="15">
      <c r="F87" t="s">
        <v>961</v>
      </c>
    </row>
    <row r="88" ht="15">
      <c r="F88" t="s">
        <v>962</v>
      </c>
    </row>
    <row r="89" ht="15">
      <c r="F89" t="s">
        <v>963</v>
      </c>
    </row>
    <row r="90" ht="15">
      <c r="F90" t="s">
        <v>964</v>
      </c>
    </row>
    <row r="91" ht="15">
      <c r="F91" t="s">
        <v>965</v>
      </c>
    </row>
    <row r="92" ht="15">
      <c r="F92" t="s">
        <v>966</v>
      </c>
    </row>
    <row r="93" ht="15">
      <c r="F93" t="s">
        <v>967</v>
      </c>
    </row>
    <row r="94" ht="15">
      <c r="F94" t="s">
        <v>968</v>
      </c>
    </row>
    <row r="95" ht="15">
      <c r="F95" t="s">
        <v>969</v>
      </c>
    </row>
    <row r="96" ht="15">
      <c r="F96" t="s">
        <v>970</v>
      </c>
    </row>
    <row r="97" ht="15">
      <c r="F97" t="s">
        <v>971</v>
      </c>
    </row>
    <row r="98" ht="15">
      <c r="F98" t="s">
        <v>972</v>
      </c>
    </row>
    <row r="99" ht="15">
      <c r="F99" t="s">
        <v>973</v>
      </c>
    </row>
    <row r="100" ht="15">
      <c r="F100" t="s">
        <v>974</v>
      </c>
    </row>
    <row r="101" ht="15">
      <c r="F101" t="s">
        <v>975</v>
      </c>
    </row>
    <row r="102" ht="15">
      <c r="F102" t="s">
        <v>976</v>
      </c>
    </row>
    <row r="103" ht="15">
      <c r="F103" t="s">
        <v>977</v>
      </c>
    </row>
    <row r="104" ht="15">
      <c r="F104" t="s">
        <v>978</v>
      </c>
    </row>
    <row r="105" ht="15">
      <c r="F105" t="s">
        <v>979</v>
      </c>
    </row>
    <row r="106" ht="15">
      <c r="F106" t="s">
        <v>980</v>
      </c>
    </row>
    <row r="107" ht="15">
      <c r="F107" t="s">
        <v>981</v>
      </c>
    </row>
    <row r="108" ht="15">
      <c r="F108" t="s">
        <v>982</v>
      </c>
    </row>
    <row r="109" ht="15">
      <c r="F109" t="s">
        <v>983</v>
      </c>
    </row>
    <row r="110" ht="15">
      <c r="F110" t="s">
        <v>984</v>
      </c>
    </row>
    <row r="111" ht="15">
      <c r="F111" t="s">
        <v>985</v>
      </c>
    </row>
    <row r="112" ht="15">
      <c r="F112" t="s">
        <v>986</v>
      </c>
    </row>
    <row r="113" ht="15">
      <c r="F113" t="s">
        <v>987</v>
      </c>
    </row>
    <row r="114" ht="15">
      <c r="F114" t="s">
        <v>988</v>
      </c>
    </row>
    <row r="115" ht="15">
      <c r="F115" t="s">
        <v>989</v>
      </c>
    </row>
    <row r="116" ht="15">
      <c r="F116" t="s">
        <v>990</v>
      </c>
    </row>
    <row r="117" ht="15">
      <c r="F117" t="s">
        <v>991</v>
      </c>
    </row>
    <row r="118" ht="15">
      <c r="F118" t="s">
        <v>992</v>
      </c>
    </row>
    <row r="119" ht="15">
      <c r="F119" t="s">
        <v>993</v>
      </c>
    </row>
    <row r="120" ht="15">
      <c r="F120" t="s">
        <v>994</v>
      </c>
    </row>
    <row r="121" ht="15">
      <c r="F121" t="s">
        <v>995</v>
      </c>
    </row>
    <row r="122" ht="15">
      <c r="F122" t="s">
        <v>996</v>
      </c>
    </row>
    <row r="123" ht="15">
      <c r="F123" t="s">
        <v>997</v>
      </c>
    </row>
    <row r="124" ht="15">
      <c r="F124" t="s">
        <v>998</v>
      </c>
    </row>
    <row r="125" ht="15">
      <c r="F125" t="s">
        <v>999</v>
      </c>
    </row>
    <row r="126" ht="15">
      <c r="F126" t="s">
        <v>1000</v>
      </c>
    </row>
    <row r="127" ht="15">
      <c r="F127" t="s">
        <v>1001</v>
      </c>
    </row>
    <row r="128" ht="15">
      <c r="F128" t="s">
        <v>1002</v>
      </c>
    </row>
    <row r="129" ht="15">
      <c r="F129" t="s">
        <v>1003</v>
      </c>
    </row>
    <row r="130" ht="15">
      <c r="F130" t="s">
        <v>1004</v>
      </c>
    </row>
    <row r="131" ht="15">
      <c r="F131" t="s">
        <v>1005</v>
      </c>
    </row>
    <row r="132" ht="15">
      <c r="F132" t="s">
        <v>1006</v>
      </c>
    </row>
    <row r="133" ht="15">
      <c r="F133" t="s">
        <v>1007</v>
      </c>
    </row>
    <row r="134" ht="15">
      <c r="F134" t="s">
        <v>1008</v>
      </c>
    </row>
    <row r="135" ht="15">
      <c r="F135" t="s">
        <v>1009</v>
      </c>
    </row>
    <row r="136" ht="15">
      <c r="F136" t="s">
        <v>1010</v>
      </c>
    </row>
    <row r="137" ht="15">
      <c r="F137" t="s">
        <v>1011</v>
      </c>
    </row>
    <row r="138" ht="15">
      <c r="F138" t="s">
        <v>1012</v>
      </c>
    </row>
    <row r="139" ht="15">
      <c r="F139" t="s">
        <v>1013</v>
      </c>
    </row>
    <row r="140" ht="15">
      <c r="F140" t="s">
        <v>1014</v>
      </c>
    </row>
    <row r="141" ht="15">
      <c r="F141" t="s">
        <v>1015</v>
      </c>
    </row>
    <row r="142" ht="15">
      <c r="F142" t="s">
        <v>1016</v>
      </c>
    </row>
    <row r="143" ht="15">
      <c r="F143" t="s">
        <v>1017</v>
      </c>
    </row>
    <row r="144" ht="15">
      <c r="F144" t="s">
        <v>1018</v>
      </c>
    </row>
    <row r="145" ht="15">
      <c r="F145" t="s">
        <v>1019</v>
      </c>
    </row>
    <row r="146" ht="15">
      <c r="F146" t="s">
        <v>1020</v>
      </c>
    </row>
    <row r="147" ht="15">
      <c r="F147" t="s">
        <v>1021</v>
      </c>
    </row>
    <row r="148" ht="15">
      <c r="F148" t="s">
        <v>1022</v>
      </c>
    </row>
    <row r="149" ht="15">
      <c r="F149" t="s">
        <v>1023</v>
      </c>
    </row>
    <row r="150" ht="15">
      <c r="F150" t="s">
        <v>1024</v>
      </c>
    </row>
    <row r="151" ht="15">
      <c r="F151" t="s">
        <v>1025</v>
      </c>
    </row>
    <row r="152" ht="15">
      <c r="F152" t="s">
        <v>1026</v>
      </c>
    </row>
    <row r="153" ht="15">
      <c r="F153" t="s">
        <v>1027</v>
      </c>
    </row>
    <row r="154" ht="15">
      <c r="F154" t="s">
        <v>1028</v>
      </c>
    </row>
    <row r="155" ht="15">
      <c r="F155" t="s">
        <v>1029</v>
      </c>
    </row>
    <row r="156" ht="15">
      <c r="F156" t="s">
        <v>1030</v>
      </c>
    </row>
    <row r="157" ht="15">
      <c r="F157" t="s">
        <v>1031</v>
      </c>
    </row>
    <row r="158" ht="15">
      <c r="F158" t="s">
        <v>1032</v>
      </c>
    </row>
    <row r="159" ht="15">
      <c r="F159" t="s">
        <v>1033</v>
      </c>
    </row>
    <row r="160" ht="15">
      <c r="F160" t="s">
        <v>1034</v>
      </c>
    </row>
    <row r="161" ht="15">
      <c r="F161" t="s">
        <v>1035</v>
      </c>
    </row>
    <row r="162" ht="15">
      <c r="F162" t="s">
        <v>1036</v>
      </c>
    </row>
    <row r="163" ht="15">
      <c r="F163" t="s">
        <v>1037</v>
      </c>
    </row>
    <row r="164" ht="15">
      <c r="F164" t="s">
        <v>1038</v>
      </c>
    </row>
    <row r="165" ht="15">
      <c r="F165" t="s">
        <v>1039</v>
      </c>
    </row>
    <row r="166" ht="15">
      <c r="F166" t="s">
        <v>1040</v>
      </c>
    </row>
    <row r="167" ht="15">
      <c r="F167" t="s">
        <v>1041</v>
      </c>
    </row>
    <row r="168" ht="15">
      <c r="F168" t="s">
        <v>1042</v>
      </c>
    </row>
    <row r="169" ht="15">
      <c r="F169" t="s">
        <v>1043</v>
      </c>
    </row>
    <row r="170" ht="15">
      <c r="F170" t="s">
        <v>1044</v>
      </c>
    </row>
    <row r="171" ht="15">
      <c r="F171" t="s">
        <v>1045</v>
      </c>
    </row>
    <row r="172" ht="15">
      <c r="F172" t="s">
        <v>1046</v>
      </c>
    </row>
    <row r="173" ht="15">
      <c r="F173" t="s">
        <v>1047</v>
      </c>
    </row>
    <row r="174" ht="15">
      <c r="F174" t="s">
        <v>1048</v>
      </c>
    </row>
    <row r="175" ht="15">
      <c r="F175" t="s">
        <v>1049</v>
      </c>
    </row>
    <row r="176" ht="15">
      <c r="F176" t="s">
        <v>1050</v>
      </c>
    </row>
    <row r="177" ht="15">
      <c r="F177" t="s">
        <v>1051</v>
      </c>
    </row>
    <row r="178" ht="15">
      <c r="F178" t="s">
        <v>1052</v>
      </c>
    </row>
    <row r="179" ht="15">
      <c r="F179" t="s">
        <v>1053</v>
      </c>
    </row>
    <row r="180" ht="15">
      <c r="F180" t="s">
        <v>1054</v>
      </c>
    </row>
    <row r="181" ht="15">
      <c r="F181" t="s">
        <v>1055</v>
      </c>
    </row>
    <row r="182" ht="15">
      <c r="F182" t="s">
        <v>1056</v>
      </c>
    </row>
    <row r="183" ht="15">
      <c r="F183" t="s">
        <v>1057</v>
      </c>
    </row>
    <row r="184" ht="15">
      <c r="F184" t="s">
        <v>1058</v>
      </c>
    </row>
    <row r="185" ht="15">
      <c r="F185" t="s">
        <v>1059</v>
      </c>
    </row>
    <row r="186" ht="15">
      <c r="F186" t="s">
        <v>1060</v>
      </c>
    </row>
    <row r="187" ht="15">
      <c r="F187" t="s">
        <v>1061</v>
      </c>
    </row>
    <row r="188" ht="15">
      <c r="F188" t="s">
        <v>1062</v>
      </c>
    </row>
    <row r="189" ht="15">
      <c r="F189" t="s">
        <v>1063</v>
      </c>
    </row>
    <row r="190" ht="15">
      <c r="F190" t="s">
        <v>1064</v>
      </c>
    </row>
    <row r="191" ht="15">
      <c r="F191" t="s">
        <v>1065</v>
      </c>
    </row>
    <row r="192" ht="15">
      <c r="F192" t="s">
        <v>1066</v>
      </c>
    </row>
    <row r="193" ht="15">
      <c r="F193" t="s">
        <v>1067</v>
      </c>
    </row>
    <row r="194" ht="15">
      <c r="F194" t="s">
        <v>1068</v>
      </c>
    </row>
    <row r="195" ht="15">
      <c r="F195" t="s">
        <v>1069</v>
      </c>
    </row>
    <row r="196" ht="15">
      <c r="F196" t="s">
        <v>1070</v>
      </c>
    </row>
    <row r="197" ht="15">
      <c r="F197" t="s">
        <v>1071</v>
      </c>
    </row>
    <row r="198" ht="15">
      <c r="F198" t="s">
        <v>1072</v>
      </c>
    </row>
    <row r="199" ht="15">
      <c r="F199" t="s">
        <v>1073</v>
      </c>
    </row>
    <row r="200" ht="15">
      <c r="F200" t="s">
        <v>1074</v>
      </c>
    </row>
    <row r="201" ht="15">
      <c r="F201" t="s">
        <v>1075</v>
      </c>
    </row>
    <row r="202" ht="15">
      <c r="F202" t="s">
        <v>1076</v>
      </c>
    </row>
    <row r="203" ht="15">
      <c r="F203" t="s">
        <v>1077</v>
      </c>
    </row>
    <row r="204" ht="15">
      <c r="F204" t="s">
        <v>1078</v>
      </c>
    </row>
    <row r="205" ht="15">
      <c r="F205" t="s">
        <v>1079</v>
      </c>
    </row>
    <row r="206" ht="15">
      <c r="F206" t="s">
        <v>1080</v>
      </c>
    </row>
    <row r="207" ht="15">
      <c r="F207" t="s">
        <v>1081</v>
      </c>
    </row>
    <row r="208" ht="15">
      <c r="F208" t="s">
        <v>1082</v>
      </c>
    </row>
    <row r="209" ht="15">
      <c r="F209" t="s">
        <v>1083</v>
      </c>
    </row>
    <row r="210" ht="15">
      <c r="F210" t="s">
        <v>1084</v>
      </c>
    </row>
    <row r="211" ht="15">
      <c r="F211" t="s">
        <v>1085</v>
      </c>
    </row>
    <row r="212" ht="15">
      <c r="F212" t="s">
        <v>1086</v>
      </c>
    </row>
    <row r="213" ht="15">
      <c r="F213" t="s">
        <v>1087</v>
      </c>
    </row>
    <row r="214" ht="15">
      <c r="F214" t="s">
        <v>1088</v>
      </c>
    </row>
    <row r="215" ht="15">
      <c r="F215" t="s">
        <v>1089</v>
      </c>
    </row>
    <row r="216" ht="15">
      <c r="F216" t="s">
        <v>1090</v>
      </c>
    </row>
    <row r="217" ht="15">
      <c r="F217" t="s">
        <v>1091</v>
      </c>
    </row>
    <row r="218" ht="15">
      <c r="F218" t="s">
        <v>1092</v>
      </c>
    </row>
    <row r="219" ht="15">
      <c r="F219" t="s">
        <v>1093</v>
      </c>
    </row>
    <row r="220" ht="15">
      <c r="F220" t="s">
        <v>1094</v>
      </c>
    </row>
    <row r="221" ht="15">
      <c r="F221" t="s">
        <v>1095</v>
      </c>
    </row>
    <row r="222" ht="15">
      <c r="F222" t="s">
        <v>1096</v>
      </c>
    </row>
    <row r="223" ht="15">
      <c r="F223" t="s">
        <v>1097</v>
      </c>
    </row>
    <row r="224" ht="15">
      <c r="F224" t="s">
        <v>1098</v>
      </c>
    </row>
    <row r="225" ht="15">
      <c r="F225" t="s">
        <v>1099</v>
      </c>
    </row>
    <row r="226" ht="15">
      <c r="F226" t="s">
        <v>1100</v>
      </c>
    </row>
    <row r="227" ht="15">
      <c r="F227" t="s">
        <v>1101</v>
      </c>
    </row>
    <row r="228" ht="15">
      <c r="F228" t="s">
        <v>1102</v>
      </c>
    </row>
    <row r="229" ht="15">
      <c r="F229" t="s">
        <v>1103</v>
      </c>
    </row>
    <row r="230" ht="15">
      <c r="F230" t="s">
        <v>1104</v>
      </c>
    </row>
    <row r="231" ht="15">
      <c r="F231" t="s">
        <v>1105</v>
      </c>
    </row>
    <row r="232" ht="15">
      <c r="F232" t="s">
        <v>1106</v>
      </c>
    </row>
    <row r="233" ht="15">
      <c r="F233" t="s">
        <v>1107</v>
      </c>
    </row>
    <row r="234" ht="15">
      <c r="F234" t="s">
        <v>1108</v>
      </c>
    </row>
    <row r="235" ht="15">
      <c r="F235" t="s">
        <v>1109</v>
      </c>
    </row>
    <row r="236" ht="15">
      <c r="F236" t="s">
        <v>1110</v>
      </c>
    </row>
    <row r="237" ht="15">
      <c r="F237" t="s">
        <v>1111</v>
      </c>
    </row>
    <row r="238" ht="15">
      <c r="F238" t="s">
        <v>1112</v>
      </c>
    </row>
    <row r="239" ht="15">
      <c r="F239" t="s">
        <v>1113</v>
      </c>
    </row>
    <row r="240" ht="15">
      <c r="F240" t="s">
        <v>1114</v>
      </c>
    </row>
    <row r="241" ht="15">
      <c r="F241" t="s">
        <v>1115</v>
      </c>
    </row>
    <row r="242" ht="15">
      <c r="F242" t="s">
        <v>1116</v>
      </c>
    </row>
    <row r="243" ht="15">
      <c r="F243" t="s">
        <v>1117</v>
      </c>
    </row>
    <row r="244" ht="15">
      <c r="F244" t="s">
        <v>1118</v>
      </c>
    </row>
    <row r="245" ht="15">
      <c r="F245" t="s">
        <v>1119</v>
      </c>
    </row>
    <row r="246" ht="15">
      <c r="F246" t="s">
        <v>1120</v>
      </c>
    </row>
    <row r="247" ht="15">
      <c r="F247" t="s">
        <v>1121</v>
      </c>
    </row>
    <row r="248" ht="15">
      <c r="F248" t="s">
        <v>1122</v>
      </c>
    </row>
    <row r="249" ht="15">
      <c r="F249" t="s">
        <v>1123</v>
      </c>
    </row>
    <row r="250" ht="15">
      <c r="F250" t="s">
        <v>1124</v>
      </c>
    </row>
    <row r="251" ht="15">
      <c r="F251" t="s">
        <v>1125</v>
      </c>
    </row>
    <row r="252" ht="15">
      <c r="F252" t="s">
        <v>1126</v>
      </c>
    </row>
    <row r="253" ht="15">
      <c r="F253" t="s">
        <v>1127</v>
      </c>
    </row>
    <row r="254" ht="15">
      <c r="F254" t="s">
        <v>1128</v>
      </c>
    </row>
    <row r="255" ht="15">
      <c r="F255" t="s">
        <v>1129</v>
      </c>
    </row>
    <row r="256" ht="15">
      <c r="F256" t="s">
        <v>1130</v>
      </c>
    </row>
    <row r="257" ht="15">
      <c r="F257" t="s">
        <v>1131</v>
      </c>
    </row>
    <row r="258" ht="15">
      <c r="F258" t="s">
        <v>1132</v>
      </c>
    </row>
    <row r="259" ht="15">
      <c r="F259" t="s">
        <v>1133</v>
      </c>
    </row>
    <row r="260" ht="15">
      <c r="F260" t="s">
        <v>1134</v>
      </c>
    </row>
    <row r="261" ht="15">
      <c r="F261" t="s">
        <v>1135</v>
      </c>
    </row>
    <row r="262" ht="15">
      <c r="F262" t="s">
        <v>1136</v>
      </c>
    </row>
    <row r="263" ht="15">
      <c r="F263" t="s">
        <v>1137</v>
      </c>
    </row>
    <row r="264" ht="15">
      <c r="F264" t="s">
        <v>1138</v>
      </c>
    </row>
    <row r="265" ht="15">
      <c r="F265" t="s">
        <v>1139</v>
      </c>
    </row>
    <row r="266" ht="15">
      <c r="F266" t="s">
        <v>1140</v>
      </c>
    </row>
    <row r="267" ht="15">
      <c r="F267" t="s">
        <v>1141</v>
      </c>
    </row>
    <row r="268" ht="15">
      <c r="F268" t="s">
        <v>1142</v>
      </c>
    </row>
    <row r="269" ht="15">
      <c r="F269" t="s">
        <v>1143</v>
      </c>
    </row>
    <row r="270" ht="15">
      <c r="F270" t="s">
        <v>1144</v>
      </c>
    </row>
    <row r="271" ht="15">
      <c r="F271" t="s">
        <v>1145</v>
      </c>
    </row>
    <row r="272" ht="15">
      <c r="F272" t="s">
        <v>1146</v>
      </c>
    </row>
    <row r="273" ht="15">
      <c r="F273" t="s">
        <v>1147</v>
      </c>
    </row>
    <row r="274" ht="15">
      <c r="F274" t="s">
        <v>1148</v>
      </c>
    </row>
    <row r="275" ht="15">
      <c r="F275" t="s">
        <v>1149</v>
      </c>
    </row>
    <row r="276" ht="15">
      <c r="F276" t="s">
        <v>1150</v>
      </c>
    </row>
    <row r="277" ht="15">
      <c r="F277" t="s">
        <v>1151</v>
      </c>
    </row>
    <row r="278" ht="15">
      <c r="F278" t="s">
        <v>1152</v>
      </c>
    </row>
    <row r="279" ht="15">
      <c r="F279" t="s">
        <v>1153</v>
      </c>
    </row>
    <row r="280" ht="15">
      <c r="F280" t="s">
        <v>1154</v>
      </c>
    </row>
    <row r="281" ht="15">
      <c r="F281" t="s">
        <v>1155</v>
      </c>
    </row>
    <row r="282" ht="15">
      <c r="F282" t="s">
        <v>1156</v>
      </c>
    </row>
    <row r="283" ht="15">
      <c r="F283" t="s">
        <v>1157</v>
      </c>
    </row>
    <row r="284" ht="15">
      <c r="F284" t="s">
        <v>1158</v>
      </c>
    </row>
    <row r="285" ht="15">
      <c r="F285" t="s">
        <v>1159</v>
      </c>
    </row>
    <row r="286" ht="15">
      <c r="F286" t="s">
        <v>1160</v>
      </c>
    </row>
    <row r="287" ht="15">
      <c r="F287" t="s">
        <v>1161</v>
      </c>
    </row>
    <row r="288" ht="15">
      <c r="F288" t="s">
        <v>1162</v>
      </c>
    </row>
    <row r="289" ht="15">
      <c r="F289" t="s">
        <v>1163</v>
      </c>
    </row>
    <row r="290" ht="15">
      <c r="F290" t="s">
        <v>1164</v>
      </c>
    </row>
    <row r="291" ht="15">
      <c r="F291" t="s">
        <v>1165</v>
      </c>
    </row>
    <row r="292" ht="15">
      <c r="F292" t="s">
        <v>1166</v>
      </c>
    </row>
    <row r="293" ht="15">
      <c r="F293" t="s">
        <v>1167</v>
      </c>
    </row>
    <row r="294" ht="15">
      <c r="F294" t="s">
        <v>1168</v>
      </c>
    </row>
    <row r="295" ht="15">
      <c r="F295" t="s">
        <v>1169</v>
      </c>
    </row>
    <row r="296" ht="15">
      <c r="F296" t="s">
        <v>1170</v>
      </c>
    </row>
    <row r="297" ht="15">
      <c r="F297" t="s">
        <v>1171</v>
      </c>
    </row>
    <row r="298" ht="15">
      <c r="F298" t="s">
        <v>1172</v>
      </c>
    </row>
    <row r="299" ht="15">
      <c r="F299" t="s">
        <v>1173</v>
      </c>
    </row>
    <row r="300" ht="15">
      <c r="F300" t="s">
        <v>1174</v>
      </c>
    </row>
    <row r="301" ht="15">
      <c r="F301" t="s">
        <v>1175</v>
      </c>
    </row>
    <row r="302" ht="15">
      <c r="F302" t="s">
        <v>1176</v>
      </c>
    </row>
    <row r="303" ht="15">
      <c r="F303" t="s">
        <v>1177</v>
      </c>
    </row>
    <row r="304" ht="15">
      <c r="F304" t="s">
        <v>1178</v>
      </c>
    </row>
    <row r="305" ht="15">
      <c r="F305" t="s">
        <v>1179</v>
      </c>
    </row>
    <row r="306" ht="15">
      <c r="F306" t="s">
        <v>1180</v>
      </c>
    </row>
    <row r="307" ht="15">
      <c r="F307" t="s">
        <v>1181</v>
      </c>
    </row>
    <row r="308" ht="15">
      <c r="F308" t="s">
        <v>1182</v>
      </c>
    </row>
    <row r="309" ht="15">
      <c r="F309" t="s">
        <v>1183</v>
      </c>
    </row>
    <row r="310" ht="15">
      <c r="F310" t="s">
        <v>1184</v>
      </c>
    </row>
    <row r="311" ht="15">
      <c r="F311" t="s">
        <v>1185</v>
      </c>
    </row>
    <row r="312" ht="15">
      <c r="F312" t="s">
        <v>1186</v>
      </c>
    </row>
    <row r="313" ht="15">
      <c r="F313" t="s">
        <v>1187</v>
      </c>
    </row>
    <row r="314" ht="15">
      <c r="F314" t="s">
        <v>1188</v>
      </c>
    </row>
    <row r="315" ht="15">
      <c r="F315" t="s">
        <v>1189</v>
      </c>
    </row>
    <row r="316" ht="15">
      <c r="F316" t="s">
        <v>1190</v>
      </c>
    </row>
    <row r="317" ht="15">
      <c r="F317" t="s">
        <v>1191</v>
      </c>
    </row>
    <row r="318" ht="15">
      <c r="F318" t="s">
        <v>1192</v>
      </c>
    </row>
    <row r="319" ht="15">
      <c r="F319" t="s">
        <v>1193</v>
      </c>
    </row>
    <row r="320" ht="15">
      <c r="F320" t="s">
        <v>1194</v>
      </c>
    </row>
  </sheetData>
  <sheetProtection/>
  <conditionalFormatting sqref="F6:F320">
    <cfRule type="duplicateValues" priority="1" dxfId="13" stopIfTrue="1">
      <formula>AND(COUNTIF($F$6:$F$320,F6)&gt;1,NOT(ISBLANK(F6)))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4:L26"/>
  <sheetViews>
    <sheetView showGridLines="0" zoomScalePageLayoutView="0" workbookViewId="0" topLeftCell="G3">
      <selection activeCell="L18" sqref="L18"/>
    </sheetView>
  </sheetViews>
  <sheetFormatPr defaultColWidth="9.140625" defaultRowHeight="15"/>
  <cols>
    <col min="6" max="6" width="5.00390625" style="0" customWidth="1"/>
    <col min="7" max="7" width="65.140625" style="0" bestFit="1" customWidth="1"/>
    <col min="8" max="8" width="16.7109375" style="96" bestFit="1" customWidth="1"/>
    <col min="10" max="10" width="5.421875" style="0" customWidth="1"/>
    <col min="11" max="11" width="65.140625" style="0" bestFit="1" customWidth="1"/>
    <col min="12" max="12" width="14.8515625" style="0" bestFit="1" customWidth="1"/>
  </cols>
  <sheetData>
    <row r="3" ht="15.75" thickBot="1"/>
    <row r="4" spans="6:12" ht="15.75" thickBot="1">
      <c r="F4" s="164" t="s">
        <v>1220</v>
      </c>
      <c r="G4" s="165" t="s">
        <v>1221</v>
      </c>
      <c r="H4" s="168" t="s">
        <v>1222</v>
      </c>
      <c r="J4" s="173" t="s">
        <v>1225</v>
      </c>
      <c r="K4" s="174" t="s">
        <v>1221</v>
      </c>
      <c r="L4" s="175" t="s">
        <v>1226</v>
      </c>
    </row>
    <row r="5" spans="6:12" ht="15.75" thickBot="1">
      <c r="F5" s="166">
        <v>1</v>
      </c>
      <c r="G5" s="167" t="s">
        <v>1209</v>
      </c>
      <c r="H5" s="169">
        <v>249266791.95</v>
      </c>
      <c r="J5" s="176">
        <v>2004</v>
      </c>
      <c r="K5" s="177" t="s">
        <v>1206</v>
      </c>
      <c r="L5" s="178" t="s">
        <v>1227</v>
      </c>
    </row>
    <row r="6" spans="6:12" ht="15.75" thickBot="1">
      <c r="F6" s="166">
        <v>1</v>
      </c>
      <c r="G6" s="167" t="s">
        <v>500</v>
      </c>
      <c r="H6" s="169">
        <v>209966666.67</v>
      </c>
      <c r="J6" s="176">
        <v>2004</v>
      </c>
      <c r="K6" s="177" t="s">
        <v>1209</v>
      </c>
      <c r="L6" s="178" t="s">
        <v>1228</v>
      </c>
    </row>
    <row r="7" spans="6:12" ht="15.75" thickBot="1">
      <c r="F7" s="166">
        <v>2</v>
      </c>
      <c r="G7" s="167" t="s">
        <v>1223</v>
      </c>
      <c r="H7" s="169">
        <v>160974381.36</v>
      </c>
      <c r="J7" s="176">
        <v>2005</v>
      </c>
      <c r="K7" s="177" t="s">
        <v>1203</v>
      </c>
      <c r="L7" s="178" t="s">
        <v>1229</v>
      </c>
    </row>
    <row r="8" spans="6:12" ht="15.75" thickBot="1">
      <c r="F8" s="166">
        <v>1</v>
      </c>
      <c r="G8" s="167" t="s">
        <v>1206</v>
      </c>
      <c r="H8" s="169">
        <v>138448290</v>
      </c>
      <c r="J8" s="176">
        <v>2005</v>
      </c>
      <c r="K8" s="177" t="s">
        <v>501</v>
      </c>
      <c r="L8" s="178" t="s">
        <v>1230</v>
      </c>
    </row>
    <row r="9" spans="6:12" ht="15.75" thickBot="1">
      <c r="F9" s="166">
        <v>1</v>
      </c>
      <c r="G9" s="167" t="s">
        <v>1211</v>
      </c>
      <c r="H9" s="169">
        <v>111903182</v>
      </c>
      <c r="J9" s="176">
        <v>2005</v>
      </c>
      <c r="K9" s="177" t="s">
        <v>1216</v>
      </c>
      <c r="L9" s="178" t="s">
        <v>1228</v>
      </c>
    </row>
    <row r="10" spans="6:12" ht="15.75" thickBot="1">
      <c r="F10" s="166">
        <v>3</v>
      </c>
      <c r="G10" s="167" t="s">
        <v>1212</v>
      </c>
      <c r="H10" s="169">
        <v>111698695</v>
      </c>
      <c r="J10" s="176">
        <v>2005</v>
      </c>
      <c r="K10" s="177" t="s">
        <v>500</v>
      </c>
      <c r="L10" s="178" t="s">
        <v>1228</v>
      </c>
    </row>
    <row r="11" spans="6:12" ht="15.75" thickBot="1">
      <c r="F11" s="166">
        <v>1</v>
      </c>
      <c r="G11" s="167" t="s">
        <v>1216</v>
      </c>
      <c r="H11" s="169">
        <v>103500000</v>
      </c>
      <c r="J11" s="176">
        <v>2006</v>
      </c>
      <c r="K11" s="177" t="s">
        <v>1204</v>
      </c>
      <c r="L11" s="178" t="s">
        <v>1230</v>
      </c>
    </row>
    <row r="12" spans="6:12" ht="15.75" thickBot="1">
      <c r="F12" s="166">
        <v>1</v>
      </c>
      <c r="G12" s="167" t="s">
        <v>505</v>
      </c>
      <c r="H12" s="169">
        <v>93416666</v>
      </c>
      <c r="J12" s="176">
        <v>2006</v>
      </c>
      <c r="K12" s="177" t="s">
        <v>1210</v>
      </c>
      <c r="L12" s="178" t="s">
        <v>1230</v>
      </c>
    </row>
    <row r="13" spans="6:12" ht="15.75" thickBot="1">
      <c r="F13" s="166">
        <v>2</v>
      </c>
      <c r="G13" s="167" t="s">
        <v>1207</v>
      </c>
      <c r="H13" s="169">
        <v>80490844.2</v>
      </c>
      <c r="J13" s="176">
        <v>2007</v>
      </c>
      <c r="K13" s="177" t="s">
        <v>502</v>
      </c>
      <c r="L13" s="178" t="s">
        <v>1230</v>
      </c>
    </row>
    <row r="14" spans="6:12" ht="15.75" thickBot="1">
      <c r="F14" s="166">
        <v>1</v>
      </c>
      <c r="G14" s="167" t="s">
        <v>501</v>
      </c>
      <c r="H14" s="169">
        <v>76330000</v>
      </c>
      <c r="J14" s="176">
        <v>2007</v>
      </c>
      <c r="K14" s="177" t="s">
        <v>503</v>
      </c>
      <c r="L14" s="178" t="s">
        <v>1230</v>
      </c>
    </row>
    <row r="15" spans="6:12" ht="15.75" thickBot="1">
      <c r="F15" s="166">
        <v>1</v>
      </c>
      <c r="G15" s="167" t="s">
        <v>1203</v>
      </c>
      <c r="H15" s="169">
        <v>54179316</v>
      </c>
      <c r="J15" s="176">
        <v>2008</v>
      </c>
      <c r="K15" s="177" t="s">
        <v>1205</v>
      </c>
      <c r="L15" s="178" t="s">
        <v>1230</v>
      </c>
    </row>
    <row r="16" spans="6:12" ht="15.75" thickBot="1">
      <c r="F16" s="166">
        <v>1</v>
      </c>
      <c r="G16" s="167" t="s">
        <v>1210</v>
      </c>
      <c r="H16" s="169">
        <v>47903765.68</v>
      </c>
      <c r="J16" s="176">
        <v>2008</v>
      </c>
      <c r="K16" s="177" t="s">
        <v>1207</v>
      </c>
      <c r="L16" s="178" t="s">
        <v>1228</v>
      </c>
    </row>
    <row r="17" spans="6:12" ht="15.75" thickBot="1">
      <c r="F17" s="166">
        <v>1</v>
      </c>
      <c r="G17" s="167" t="s">
        <v>1205</v>
      </c>
      <c r="H17" s="169">
        <v>38732790</v>
      </c>
      <c r="J17" s="176">
        <v>2008</v>
      </c>
      <c r="K17" s="177" t="s">
        <v>1215</v>
      </c>
      <c r="L17" s="178" t="s">
        <v>1230</v>
      </c>
    </row>
    <row r="18" spans="6:12" ht="15.75" thickBot="1">
      <c r="F18" s="166">
        <v>1</v>
      </c>
      <c r="G18" s="167" t="s">
        <v>504</v>
      </c>
      <c r="H18" s="169">
        <v>38514389</v>
      </c>
      <c r="J18" s="176">
        <v>2008</v>
      </c>
      <c r="K18" s="177" t="s">
        <v>504</v>
      </c>
      <c r="L18" s="178" t="s">
        <v>1230</v>
      </c>
    </row>
    <row r="19" spans="6:12" ht="15.75" thickBot="1">
      <c r="F19" s="166">
        <v>1</v>
      </c>
      <c r="G19" s="167" t="s">
        <v>1213</v>
      </c>
      <c r="H19" s="169">
        <v>28968081</v>
      </c>
      <c r="J19" s="176">
        <v>2008</v>
      </c>
      <c r="K19" s="177" t="s">
        <v>1212</v>
      </c>
      <c r="L19" s="178" t="s">
        <v>1231</v>
      </c>
    </row>
    <row r="20" spans="6:12" ht="15.75" thickBot="1">
      <c r="F20" s="166">
        <v>1</v>
      </c>
      <c r="G20" s="167" t="s">
        <v>1208</v>
      </c>
      <c r="H20" s="169">
        <v>28350000</v>
      </c>
      <c r="J20" s="176">
        <v>2009</v>
      </c>
      <c r="K20" s="177" t="s">
        <v>1208</v>
      </c>
      <c r="L20" s="178" t="s">
        <v>1230</v>
      </c>
    </row>
    <row r="21" spans="6:12" ht="15.75" thickBot="1">
      <c r="F21" s="166">
        <v>1</v>
      </c>
      <c r="G21" s="167" t="s">
        <v>1214</v>
      </c>
      <c r="H21" s="169">
        <v>28000000</v>
      </c>
      <c r="J21" s="176">
        <v>2009</v>
      </c>
      <c r="K21" s="177" t="s">
        <v>505</v>
      </c>
      <c r="L21" s="178" t="s">
        <v>1227</v>
      </c>
    </row>
    <row r="22" spans="6:12" ht="15.75" thickBot="1">
      <c r="F22" s="166">
        <v>2</v>
      </c>
      <c r="G22" s="167" t="s">
        <v>1215</v>
      </c>
      <c r="H22" s="169">
        <v>24899190.65</v>
      </c>
      <c r="J22" s="176">
        <v>2010</v>
      </c>
      <c r="K22" s="177" t="s">
        <v>1214</v>
      </c>
      <c r="L22" s="178" t="s">
        <v>1227</v>
      </c>
    </row>
    <row r="23" spans="6:12" ht="15.75" thickBot="1">
      <c r="F23" s="166">
        <v>1</v>
      </c>
      <c r="G23" s="167" t="s">
        <v>502</v>
      </c>
      <c r="H23" s="169">
        <v>20349918.12</v>
      </c>
      <c r="J23" s="176">
        <v>2010</v>
      </c>
      <c r="K23" s="177" t="s">
        <v>1213</v>
      </c>
      <c r="L23" s="178" t="s">
        <v>1232</v>
      </c>
    </row>
    <row r="24" spans="6:12" ht="15.75" thickBot="1">
      <c r="F24" s="166">
        <v>1</v>
      </c>
      <c r="G24" s="167" t="s">
        <v>1204</v>
      </c>
      <c r="H24" s="169">
        <v>12860000</v>
      </c>
      <c r="J24" s="176">
        <v>2011</v>
      </c>
      <c r="K24" s="177" t="s">
        <v>1211</v>
      </c>
      <c r="L24" s="178" t="s">
        <v>1227</v>
      </c>
    </row>
    <row r="25" spans="6:8" ht="15">
      <c r="F25" s="172" t="s">
        <v>1224</v>
      </c>
      <c r="G25" s="170"/>
      <c r="H25" s="171"/>
    </row>
    <row r="26" spans="7:8" ht="15">
      <c r="G26" s="170"/>
      <c r="H26" s="17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2012-01-17T17:59:26Z</dcterms:created>
  <dcterms:modified xsi:type="dcterms:W3CDTF">2012-06-12T01:18:04Z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