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filterPrivacy="1"/>
  <xr:revisionPtr revIDLastSave="0" documentId="13_ncr:1_{80063892-37F9-414A-9333-61321761050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Planilha1" sheetId="1" r:id="rId1"/>
    <sheet name="Relatório de Respostas 1" sheetId="3" r:id="rId2"/>
  </sheets>
  <definedNames>
    <definedName name="solver_adj" localSheetId="0" hidden="1">Planilha1!$B$4:$B$6,Planilha1!$B$9:$B$23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Planilha1!$B$9:$B$23</definedName>
    <definedName name="solver_lhs2" localSheetId="0" hidden="1">Planilha1!$H$4:$H$14</definedName>
    <definedName name="solver_lhs3" localSheetId="0" hidden="1">Planilha1!$H$6</definedName>
    <definedName name="solver_lhs4" localSheetId="0" hidden="1">Planilha1!$H$7</definedName>
    <definedName name="solver_lhs5" localSheetId="0" hidden="1">Planilha1!$H$8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Planilha1!$E$4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el2" localSheetId="0" hidden="1">1</definedName>
    <definedName name="solver_rel3" localSheetId="0" hidden="1">2</definedName>
    <definedName name="solver_rel4" localSheetId="0" hidden="1">1</definedName>
    <definedName name="solver_rel5" localSheetId="0" hidden="1">1</definedName>
    <definedName name="solver_rhs1" localSheetId="0" hidden="1">binário</definedName>
    <definedName name="solver_rhs2" localSheetId="0" hidden="1">0</definedName>
    <definedName name="solver_rhs3" localSheetId="0" hidden="1">0</definedName>
    <definedName name="solver_rhs4" localSheetId="0" hidden="1">0</definedName>
    <definedName name="solver_rhs5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H14" i="1"/>
  <c r="H13" i="1"/>
  <c r="H12" i="1"/>
  <c r="H11" i="1"/>
  <c r="H10" i="1"/>
  <c r="H6" i="1"/>
  <c r="H5" i="1"/>
  <c r="H4" i="1"/>
  <c r="H9" i="1"/>
  <c r="H8" i="1"/>
  <c r="H7" i="1"/>
</calcChain>
</file>

<file path=xl/sharedStrings.xml><?xml version="1.0" encoding="utf-8"?>
<sst xmlns="http://schemas.openxmlformats.org/spreadsheetml/2006/main" count="167" uniqueCount="105">
  <si>
    <t>Restrições</t>
  </si>
  <si>
    <t>g1&lt;=0</t>
  </si>
  <si>
    <t>g2&lt;=0</t>
  </si>
  <si>
    <t>Objetivo</t>
  </si>
  <si>
    <t>x1</t>
  </si>
  <si>
    <t>x2</t>
  </si>
  <si>
    <t>x3</t>
  </si>
  <si>
    <t>Variáveis contínuas</t>
  </si>
  <si>
    <t>Variáveis binárias</t>
  </si>
  <si>
    <t>g3&lt;=0</t>
  </si>
  <si>
    <t>g4&lt;=0</t>
  </si>
  <si>
    <t>g5&lt;=0</t>
  </si>
  <si>
    <t>g6&lt;=0</t>
  </si>
  <si>
    <t>g7&lt;=0</t>
  </si>
  <si>
    <t>g8&lt;=0</t>
  </si>
  <si>
    <t>g9&lt;=0</t>
  </si>
  <si>
    <t>g10&lt;=0</t>
  </si>
  <si>
    <t>g11&lt;=0</t>
  </si>
  <si>
    <t>y11</t>
  </si>
  <si>
    <t>y12</t>
  </si>
  <si>
    <t>y13</t>
  </si>
  <si>
    <t>y14</t>
  </si>
  <si>
    <t>y15</t>
  </si>
  <si>
    <t>y21</t>
  </si>
  <si>
    <t>y22</t>
  </si>
  <si>
    <t>y23</t>
  </si>
  <si>
    <t>y24</t>
  </si>
  <si>
    <t>y25</t>
  </si>
  <si>
    <t>y31</t>
  </si>
  <si>
    <t>y32</t>
  </si>
  <si>
    <t>y33</t>
  </si>
  <si>
    <t>y34</t>
  </si>
  <si>
    <t>y35</t>
  </si>
  <si>
    <t>f =</t>
  </si>
  <si>
    <t>Problema de alocação de gasolinas no caminhão tanque</t>
  </si>
  <si>
    <t>Microsoft Excel 16.0 Relatório de Respostas</t>
  </si>
  <si>
    <t>Resultado: O Solver encontrou uma solução.  Todas as Restrições e condições de adequação foram satisfeitas.</t>
  </si>
  <si>
    <t>Mecanismo do Solver</t>
  </si>
  <si>
    <t>Mecanismo: LP Simplex</t>
  </si>
  <si>
    <t>Iterações: 7 Subproblemas: 72</t>
  </si>
  <si>
    <t>Opções do Solver</t>
  </si>
  <si>
    <t>Tempo Máx. Ilimitado,  Iterações Ilimitado, Precision 0,000001, Usar Escala Automática</t>
  </si>
  <si>
    <t>Subproblemas Máx. Ilimitado, Soluç. Máx. Núm. Inteiro Ilimitado, Tolerância de Número Inteiro 1%, Assumir Não Negativo</t>
  </si>
  <si>
    <t>Célula do Objetivo (Mín.)</t>
  </si>
  <si>
    <t>Célula</t>
  </si>
  <si>
    <t>Nome</t>
  </si>
  <si>
    <t>Valor Original</t>
  </si>
  <si>
    <t>Valor Final</t>
  </si>
  <si>
    <t>Células Variáveis</t>
  </si>
  <si>
    <t>Número Inteiro</t>
  </si>
  <si>
    <t>Valor da Célula</t>
  </si>
  <si>
    <t>Fórmula</t>
  </si>
  <si>
    <t>Status</t>
  </si>
  <si>
    <t>Margem de Atraso</t>
  </si>
  <si>
    <t>$E$4</t>
  </si>
  <si>
    <t>$B$4</t>
  </si>
  <si>
    <t>Conting.</t>
  </si>
  <si>
    <t>$B$5</t>
  </si>
  <si>
    <t>$B$6</t>
  </si>
  <si>
    <t>$B$9</t>
  </si>
  <si>
    <t>$B$10</t>
  </si>
  <si>
    <t>$B$11</t>
  </si>
  <si>
    <t>$B$12</t>
  </si>
  <si>
    <t>$B$13</t>
  </si>
  <si>
    <t>$B$14</t>
  </si>
  <si>
    <t>$B$15</t>
  </si>
  <si>
    <t>$B$16</t>
  </si>
  <si>
    <t>$B$17</t>
  </si>
  <si>
    <t>$B$18</t>
  </si>
  <si>
    <t>$B$19</t>
  </si>
  <si>
    <t>$B$20</t>
  </si>
  <si>
    <t>$B$21</t>
  </si>
  <si>
    <t>$B$22</t>
  </si>
  <si>
    <t>$B$23</t>
  </si>
  <si>
    <t>$H$4</t>
  </si>
  <si>
    <t>$H$4&lt;=0</t>
  </si>
  <si>
    <t>Associação</t>
  </si>
  <si>
    <t>$H$5</t>
  </si>
  <si>
    <t>$H$5&lt;=0</t>
  </si>
  <si>
    <t>$H$6</t>
  </si>
  <si>
    <t>$H$6&lt;=0</t>
  </si>
  <si>
    <t>Não-associação</t>
  </si>
  <si>
    <t>$H$7</t>
  </si>
  <si>
    <t>$H$7&lt;=0</t>
  </si>
  <si>
    <t>$H$8</t>
  </si>
  <si>
    <t>$H$8&lt;=0</t>
  </si>
  <si>
    <t>$H$9</t>
  </si>
  <si>
    <t>$H$9&lt;=0</t>
  </si>
  <si>
    <t>$H$10</t>
  </si>
  <si>
    <t>$H$10&lt;=0</t>
  </si>
  <si>
    <t>$H$11</t>
  </si>
  <si>
    <t>$H$11&lt;=0</t>
  </si>
  <si>
    <t>$H$12</t>
  </si>
  <si>
    <t>$H$12&lt;=0</t>
  </si>
  <si>
    <t>$H$13</t>
  </si>
  <si>
    <t>$H$13&lt;=0</t>
  </si>
  <si>
    <t>$H$14</t>
  </si>
  <si>
    <t>$H$14&lt;=0</t>
  </si>
  <si>
    <t>$B$9:$B$23=Binário</t>
  </si>
  <si>
    <t>Binário</t>
  </si>
  <si>
    <t>Planilha: [problema_8_4_alocacao.xlsx]Planilha1</t>
  </si>
  <si>
    <t>Relatório Criado: 19/03/2021 07:52:45</t>
  </si>
  <si>
    <t>Tempo da Solução: 0,36 Segundos.</t>
  </si>
  <si>
    <t>GUT, J.A.W. Programação Matemática para Otimização de Processos. EDUSP 2021.</t>
  </si>
  <si>
    <t>https://sites.usp.br/otimizacao/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</si>
</sst>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3" xfId="0" applyNumberFormat="1" applyFill="1" applyBorder="1" applyAlignment="1"/>
    <xf numFmtId="0" fontId="0" fillId="0" borderId="4" xfId="0" applyNumberFormat="1" applyFill="1" applyBorder="1" applyAlignment="1"/>
    <xf numFmtId="1" fontId="0" fillId="0" borderId="4" xfId="0" applyNumberFormat="1" applyFill="1" applyBorder="1" applyAlignment="1"/>
    <xf numFmtId="0" fontId="2" fillId="0" borderId="2" xfId="0" applyFont="1" applyFill="1" applyBorder="1" applyAlignment="1">
      <alignment horizontal="center"/>
    </xf>
    <xf numFmtId="0" fontId="3" fillId="0" borderId="0" xfId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tes.usp.br/otimizaca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zoomScale="145" zoomScaleNormal="145" workbookViewId="0"/>
  </sheetViews>
  <sheetFormatPr defaultRowHeight="15" x14ac:dyDescent="0.25"/>
  <cols>
    <col min="2" max="2" width="9.28515625" customWidth="1"/>
    <col min="3" max="3" width="4.42578125" customWidth="1"/>
    <col min="4" max="5" width="9.28515625" customWidth="1"/>
    <col min="6" max="6" width="4.42578125" customWidth="1"/>
    <col min="7" max="8" width="9.28515625" customWidth="1"/>
  </cols>
  <sheetData>
    <row r="1" spans="1:8" x14ac:dyDescent="0.25">
      <c r="A1" s="3" t="s">
        <v>34</v>
      </c>
    </row>
    <row r="3" spans="1:8" x14ac:dyDescent="0.25">
      <c r="A3" s="3" t="s">
        <v>7</v>
      </c>
      <c r="D3" s="4" t="s">
        <v>3</v>
      </c>
      <c r="G3" s="3" t="s">
        <v>0</v>
      </c>
    </row>
    <row r="4" spans="1:8" x14ac:dyDescent="0.25">
      <c r="A4" s="1" t="s">
        <v>4</v>
      </c>
      <c r="B4" s="1">
        <v>100.0000000000003</v>
      </c>
      <c r="D4" s="2" t="s">
        <v>33</v>
      </c>
      <c r="E4" s="1">
        <f>10*B4 + 8*B5 + 6*B6</f>
        <v>2600.0000000000009</v>
      </c>
      <c r="G4" s="2" t="s">
        <v>1</v>
      </c>
      <c r="H4" s="5">
        <f xml:space="preserve"> 2900 - (2700*B9 + 2800*B10 + 1100*B11 + 1800*B12 + 3400*B13) - B4</f>
        <v>-2.9842794901924208E-13</v>
      </c>
    </row>
    <row r="5" spans="1:8" x14ac:dyDescent="0.25">
      <c r="A5" s="1" t="s">
        <v>5</v>
      </c>
      <c r="B5" s="1">
        <v>199.99999999999972</v>
      </c>
      <c r="G5" s="2" t="s">
        <v>2</v>
      </c>
      <c r="H5" s="5">
        <f xml:space="preserve">  4000 - (2700*B14 + 2800*B15 + 1100*B16 + 1800*B17 + 3400*B18) - B5</f>
        <v>2.8421709430404007E-13</v>
      </c>
    </row>
    <row r="6" spans="1:8" x14ac:dyDescent="0.25">
      <c r="A6" s="1" t="s">
        <v>6</v>
      </c>
      <c r="B6" s="1">
        <v>0</v>
      </c>
      <c r="G6" s="2" t="s">
        <v>9</v>
      </c>
      <c r="H6" s="5">
        <f xml:space="preserve">  4900 - (2700*B19 + 2800*B20 + 1100*B21 + 1800*B22 + 3400*B23) - B6</f>
        <v>-300</v>
      </c>
    </row>
    <row r="7" spans="1:8" x14ac:dyDescent="0.25">
      <c r="G7" s="2" t="s">
        <v>10</v>
      </c>
      <c r="H7" s="5">
        <f xml:space="preserve">  B4 - 750</f>
        <v>-649.99999999999966</v>
      </c>
    </row>
    <row r="8" spans="1:8" x14ac:dyDescent="0.25">
      <c r="A8" s="3" t="s">
        <v>8</v>
      </c>
      <c r="G8" s="2" t="s">
        <v>11</v>
      </c>
      <c r="H8" s="5">
        <f xml:space="preserve"> B5 - 500</f>
        <v>-300.00000000000028</v>
      </c>
    </row>
    <row r="9" spans="1:8" x14ac:dyDescent="0.25">
      <c r="A9" s="1" t="s">
        <v>18</v>
      </c>
      <c r="B9" s="1">
        <v>0</v>
      </c>
      <c r="G9" s="2" t="s">
        <v>12</v>
      </c>
      <c r="H9" s="5">
        <f xml:space="preserve"> B6 - 900</f>
        <v>-900</v>
      </c>
    </row>
    <row r="10" spans="1:8" x14ac:dyDescent="0.25">
      <c r="A10" s="1" t="s">
        <v>19</v>
      </c>
      <c r="B10" s="1">
        <v>1</v>
      </c>
      <c r="G10" s="2" t="s">
        <v>13</v>
      </c>
      <c r="H10" s="5">
        <f xml:space="preserve"> B9 + B14 + B19  - 1</f>
        <v>0</v>
      </c>
    </row>
    <row r="11" spans="1:8" x14ac:dyDescent="0.25">
      <c r="A11" s="1" t="s">
        <v>20</v>
      </c>
      <c r="B11" s="1">
        <v>0</v>
      </c>
      <c r="G11" s="2" t="s">
        <v>14</v>
      </c>
      <c r="H11" s="5">
        <f xml:space="preserve"> B10 + B15 + B20  - 1</f>
        <v>0</v>
      </c>
    </row>
    <row r="12" spans="1:8" x14ac:dyDescent="0.25">
      <c r="A12" s="1" t="s">
        <v>21</v>
      </c>
      <c r="B12" s="1">
        <v>0</v>
      </c>
      <c r="G12" s="2" t="s">
        <v>15</v>
      </c>
      <c r="H12" s="5">
        <f xml:space="preserve"> B11 + B16 + B21  - 1</f>
        <v>0</v>
      </c>
    </row>
    <row r="13" spans="1:8" x14ac:dyDescent="0.25">
      <c r="A13" s="1" t="s">
        <v>22</v>
      </c>
      <c r="B13" s="1">
        <v>0</v>
      </c>
      <c r="G13" s="2" t="s">
        <v>16</v>
      </c>
      <c r="H13" s="5">
        <f xml:space="preserve"> B12 + B17 + B22  - 1</f>
        <v>0</v>
      </c>
    </row>
    <row r="14" spans="1:8" x14ac:dyDescent="0.25">
      <c r="A14" s="1" t="s">
        <v>23</v>
      </c>
      <c r="B14" s="1">
        <v>1</v>
      </c>
      <c r="G14" s="2" t="s">
        <v>17</v>
      </c>
      <c r="H14" s="5">
        <f xml:space="preserve"> B13 + B18 + B23  - 1</f>
        <v>0</v>
      </c>
    </row>
    <row r="15" spans="1:8" x14ac:dyDescent="0.25">
      <c r="A15" s="1" t="s">
        <v>24</v>
      </c>
      <c r="B15" s="1">
        <v>0</v>
      </c>
    </row>
    <row r="16" spans="1:8" x14ac:dyDescent="0.25">
      <c r="A16" s="1" t="s">
        <v>25</v>
      </c>
      <c r="B16" s="1">
        <v>1</v>
      </c>
    </row>
    <row r="17" spans="1:2" x14ac:dyDescent="0.25">
      <c r="A17" s="1" t="s">
        <v>26</v>
      </c>
      <c r="B17" s="1">
        <v>0</v>
      </c>
    </row>
    <row r="18" spans="1:2" x14ac:dyDescent="0.25">
      <c r="A18" s="1" t="s">
        <v>27</v>
      </c>
      <c r="B18" s="1">
        <v>0</v>
      </c>
    </row>
    <row r="19" spans="1:2" x14ac:dyDescent="0.25">
      <c r="A19" s="1" t="s">
        <v>28</v>
      </c>
      <c r="B19" s="1">
        <v>0</v>
      </c>
    </row>
    <row r="20" spans="1:2" x14ac:dyDescent="0.25">
      <c r="A20" s="1" t="s">
        <v>29</v>
      </c>
      <c r="B20" s="1">
        <v>0</v>
      </c>
    </row>
    <row r="21" spans="1:2" x14ac:dyDescent="0.25">
      <c r="A21" s="1" t="s">
        <v>30</v>
      </c>
      <c r="B21" s="1">
        <v>0</v>
      </c>
    </row>
    <row r="22" spans="1:2" x14ac:dyDescent="0.25">
      <c r="A22" s="1" t="s">
        <v>31</v>
      </c>
      <c r="B22" s="1">
        <v>1</v>
      </c>
    </row>
    <row r="23" spans="1:2" x14ac:dyDescent="0.25">
      <c r="A23" s="1" t="s">
        <v>32</v>
      </c>
      <c r="B23" s="1">
        <v>1</v>
      </c>
    </row>
    <row r="26" spans="1:2" x14ac:dyDescent="0.25">
      <c r="A26" t="s">
        <v>103</v>
      </c>
    </row>
    <row r="27" spans="1:2" x14ac:dyDescent="0.25">
      <c r="A27" s="12" t="s">
        <v>104</v>
      </c>
    </row>
  </sheetData>
  <hyperlinks>
    <hyperlink ref="A27" r:id="rId1" xr:uid="{7FCD754D-AEEB-49F6-B16D-DEF4AA1A51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11913-C9BE-4F69-8999-B0B212705720}">
  <dimension ref="A1:G54"/>
  <sheetViews>
    <sheetView showGridLines="0" workbookViewId="0"/>
  </sheetViews>
  <sheetFormatPr defaultRowHeight="15" x14ac:dyDescent="0.25"/>
  <cols>
    <col min="1" max="1" width="2.28515625" customWidth="1"/>
    <col min="2" max="2" width="18.42578125" bestFit="1" customWidth="1"/>
    <col min="3" max="3" width="7" bestFit="1" customWidth="1"/>
    <col min="4" max="4" width="14.42578125" bestFit="1" customWidth="1"/>
    <col min="5" max="5" width="10.42578125" bestFit="1" customWidth="1"/>
    <col min="6" max="6" width="14.85546875" bestFit="1" customWidth="1"/>
    <col min="7" max="7" width="17.5703125" bestFit="1" customWidth="1"/>
  </cols>
  <sheetData>
    <row r="1" spans="1:5" x14ac:dyDescent="0.25">
      <c r="A1" s="3" t="s">
        <v>35</v>
      </c>
    </row>
    <row r="2" spans="1:5" x14ac:dyDescent="0.25">
      <c r="A2" s="3" t="s">
        <v>100</v>
      </c>
    </row>
    <row r="3" spans="1:5" x14ac:dyDescent="0.25">
      <c r="A3" s="3" t="s">
        <v>101</v>
      </c>
    </row>
    <row r="4" spans="1:5" x14ac:dyDescent="0.25">
      <c r="A4" s="3" t="s">
        <v>36</v>
      </c>
    </row>
    <row r="5" spans="1:5" x14ac:dyDescent="0.25">
      <c r="A5" s="3" t="s">
        <v>37</v>
      </c>
    </row>
    <row r="6" spans="1:5" x14ac:dyDescent="0.25">
      <c r="A6" s="3"/>
      <c r="B6" t="s">
        <v>38</v>
      </c>
    </row>
    <row r="7" spans="1:5" x14ac:dyDescent="0.25">
      <c r="A7" s="3"/>
      <c r="B7" t="s">
        <v>102</v>
      </c>
    </row>
    <row r="8" spans="1:5" x14ac:dyDescent="0.25">
      <c r="A8" s="3"/>
      <c r="B8" t="s">
        <v>39</v>
      </c>
    </row>
    <row r="9" spans="1:5" x14ac:dyDescent="0.25">
      <c r="A9" s="3" t="s">
        <v>40</v>
      </c>
    </row>
    <row r="10" spans="1:5" x14ac:dyDescent="0.25">
      <c r="B10" t="s">
        <v>41</v>
      </c>
    </row>
    <row r="11" spans="1:5" x14ac:dyDescent="0.25">
      <c r="B11" t="s">
        <v>42</v>
      </c>
    </row>
    <row r="14" spans="1:5" ht="15.75" thickBot="1" x14ac:dyDescent="0.3">
      <c r="A14" t="s">
        <v>43</v>
      </c>
    </row>
    <row r="15" spans="1:5" ht="15.75" thickBot="1" x14ac:dyDescent="0.3">
      <c r="B15" s="11" t="s">
        <v>44</v>
      </c>
      <c r="C15" s="11" t="s">
        <v>45</v>
      </c>
      <c r="D15" s="11" t="s">
        <v>46</v>
      </c>
      <c r="E15" s="11" t="s">
        <v>47</v>
      </c>
    </row>
    <row r="16" spans="1:5" ht="15.75" thickBot="1" x14ac:dyDescent="0.3">
      <c r="B16" s="6" t="s">
        <v>54</v>
      </c>
      <c r="C16" s="6" t="s">
        <v>33</v>
      </c>
      <c r="D16" s="8">
        <v>0</v>
      </c>
      <c r="E16" s="8">
        <v>2600.0000000000009</v>
      </c>
    </row>
    <row r="19" spans="1:6" ht="15.75" thickBot="1" x14ac:dyDescent="0.3">
      <c r="A19" t="s">
        <v>48</v>
      </c>
    </row>
    <row r="20" spans="1:6" ht="15.75" thickBot="1" x14ac:dyDescent="0.3">
      <c r="B20" s="11" t="s">
        <v>44</v>
      </c>
      <c r="C20" s="11" t="s">
        <v>45</v>
      </c>
      <c r="D20" s="11" t="s">
        <v>46</v>
      </c>
      <c r="E20" s="11" t="s">
        <v>47</v>
      </c>
      <c r="F20" s="11" t="s">
        <v>49</v>
      </c>
    </row>
    <row r="21" spans="1:6" x14ac:dyDescent="0.25">
      <c r="B21" s="7" t="s">
        <v>55</v>
      </c>
      <c r="C21" s="7" t="s">
        <v>4</v>
      </c>
      <c r="D21" s="9">
        <v>0</v>
      </c>
      <c r="E21" s="9">
        <v>100.0000000000003</v>
      </c>
      <c r="F21" s="7" t="s">
        <v>56</v>
      </c>
    </row>
    <row r="22" spans="1:6" x14ac:dyDescent="0.25">
      <c r="B22" s="7" t="s">
        <v>57</v>
      </c>
      <c r="C22" s="7" t="s">
        <v>5</v>
      </c>
      <c r="D22" s="9">
        <v>0</v>
      </c>
      <c r="E22" s="9">
        <v>199.99999999999972</v>
      </c>
      <c r="F22" s="7" t="s">
        <v>56</v>
      </c>
    </row>
    <row r="23" spans="1:6" x14ac:dyDescent="0.25">
      <c r="B23" s="7" t="s">
        <v>58</v>
      </c>
      <c r="C23" s="7" t="s">
        <v>6</v>
      </c>
      <c r="D23" s="9">
        <v>0</v>
      </c>
      <c r="E23" s="9">
        <v>0</v>
      </c>
      <c r="F23" s="7" t="s">
        <v>56</v>
      </c>
    </row>
    <row r="24" spans="1:6" x14ac:dyDescent="0.25">
      <c r="B24" s="7" t="s">
        <v>59</v>
      </c>
      <c r="C24" s="7" t="s">
        <v>18</v>
      </c>
      <c r="D24" s="9">
        <v>0</v>
      </c>
      <c r="E24" s="9">
        <v>0</v>
      </c>
      <c r="F24" s="7" t="s">
        <v>99</v>
      </c>
    </row>
    <row r="25" spans="1:6" x14ac:dyDescent="0.25">
      <c r="B25" s="7" t="s">
        <v>60</v>
      </c>
      <c r="C25" s="7" t="s">
        <v>19</v>
      </c>
      <c r="D25" s="9">
        <v>0</v>
      </c>
      <c r="E25" s="9">
        <v>1</v>
      </c>
      <c r="F25" s="7" t="s">
        <v>99</v>
      </c>
    </row>
    <row r="26" spans="1:6" x14ac:dyDescent="0.25">
      <c r="B26" s="7" t="s">
        <v>61</v>
      </c>
      <c r="C26" s="7" t="s">
        <v>20</v>
      </c>
      <c r="D26" s="9">
        <v>0</v>
      </c>
      <c r="E26" s="9">
        <v>0</v>
      </c>
      <c r="F26" s="7" t="s">
        <v>99</v>
      </c>
    </row>
    <row r="27" spans="1:6" x14ac:dyDescent="0.25">
      <c r="B27" s="7" t="s">
        <v>62</v>
      </c>
      <c r="C27" s="7" t="s">
        <v>21</v>
      </c>
      <c r="D27" s="9">
        <v>0</v>
      </c>
      <c r="E27" s="9">
        <v>0</v>
      </c>
      <c r="F27" s="7" t="s">
        <v>99</v>
      </c>
    </row>
    <row r="28" spans="1:6" x14ac:dyDescent="0.25">
      <c r="B28" s="7" t="s">
        <v>63</v>
      </c>
      <c r="C28" s="7" t="s">
        <v>22</v>
      </c>
      <c r="D28" s="9">
        <v>0</v>
      </c>
      <c r="E28" s="9">
        <v>0</v>
      </c>
      <c r="F28" s="7" t="s">
        <v>99</v>
      </c>
    </row>
    <row r="29" spans="1:6" x14ac:dyDescent="0.25">
      <c r="B29" s="7" t="s">
        <v>64</v>
      </c>
      <c r="C29" s="7" t="s">
        <v>23</v>
      </c>
      <c r="D29" s="9">
        <v>0</v>
      </c>
      <c r="E29" s="9">
        <v>1</v>
      </c>
      <c r="F29" s="7" t="s">
        <v>99</v>
      </c>
    </row>
    <row r="30" spans="1:6" x14ac:dyDescent="0.25">
      <c r="B30" s="7" t="s">
        <v>65</v>
      </c>
      <c r="C30" s="7" t="s">
        <v>24</v>
      </c>
      <c r="D30" s="9">
        <v>0</v>
      </c>
      <c r="E30" s="9">
        <v>0</v>
      </c>
      <c r="F30" s="7" t="s">
        <v>99</v>
      </c>
    </row>
    <row r="31" spans="1:6" x14ac:dyDescent="0.25">
      <c r="B31" s="7" t="s">
        <v>66</v>
      </c>
      <c r="C31" s="7" t="s">
        <v>25</v>
      </c>
      <c r="D31" s="9">
        <v>0</v>
      </c>
      <c r="E31" s="9">
        <v>1</v>
      </c>
      <c r="F31" s="7" t="s">
        <v>99</v>
      </c>
    </row>
    <row r="32" spans="1:6" x14ac:dyDescent="0.25">
      <c r="B32" s="7" t="s">
        <v>67</v>
      </c>
      <c r="C32" s="7" t="s">
        <v>26</v>
      </c>
      <c r="D32" s="9">
        <v>0</v>
      </c>
      <c r="E32" s="9">
        <v>0</v>
      </c>
      <c r="F32" s="7" t="s">
        <v>99</v>
      </c>
    </row>
    <row r="33" spans="1:7" x14ac:dyDescent="0.25">
      <c r="B33" s="7" t="s">
        <v>68</v>
      </c>
      <c r="C33" s="7" t="s">
        <v>27</v>
      </c>
      <c r="D33" s="9">
        <v>0</v>
      </c>
      <c r="E33" s="9">
        <v>0</v>
      </c>
      <c r="F33" s="7" t="s">
        <v>99</v>
      </c>
    </row>
    <row r="34" spans="1:7" x14ac:dyDescent="0.25">
      <c r="B34" s="7" t="s">
        <v>69</v>
      </c>
      <c r="C34" s="7" t="s">
        <v>28</v>
      </c>
      <c r="D34" s="9">
        <v>0</v>
      </c>
      <c r="E34" s="9">
        <v>0</v>
      </c>
      <c r="F34" s="7" t="s">
        <v>99</v>
      </c>
    </row>
    <row r="35" spans="1:7" x14ac:dyDescent="0.25">
      <c r="B35" s="7" t="s">
        <v>70</v>
      </c>
      <c r="C35" s="7" t="s">
        <v>29</v>
      </c>
      <c r="D35" s="9">
        <v>0</v>
      </c>
      <c r="E35" s="9">
        <v>0</v>
      </c>
      <c r="F35" s="7" t="s">
        <v>99</v>
      </c>
    </row>
    <row r="36" spans="1:7" x14ac:dyDescent="0.25">
      <c r="B36" s="7" t="s">
        <v>71</v>
      </c>
      <c r="C36" s="7" t="s">
        <v>30</v>
      </c>
      <c r="D36" s="9">
        <v>0</v>
      </c>
      <c r="E36" s="9">
        <v>0</v>
      </c>
      <c r="F36" s="7" t="s">
        <v>99</v>
      </c>
    </row>
    <row r="37" spans="1:7" x14ac:dyDescent="0.25">
      <c r="B37" s="7" t="s">
        <v>72</v>
      </c>
      <c r="C37" s="7" t="s">
        <v>31</v>
      </c>
      <c r="D37" s="9">
        <v>0</v>
      </c>
      <c r="E37" s="9">
        <v>1</v>
      </c>
      <c r="F37" s="7" t="s">
        <v>99</v>
      </c>
    </row>
    <row r="38" spans="1:7" ht="15.75" thickBot="1" x14ac:dyDescent="0.3">
      <c r="B38" s="6" t="s">
        <v>73</v>
      </c>
      <c r="C38" s="6" t="s">
        <v>32</v>
      </c>
      <c r="D38" s="8">
        <v>0</v>
      </c>
      <c r="E38" s="8">
        <v>1</v>
      </c>
      <c r="F38" s="6" t="s">
        <v>99</v>
      </c>
    </row>
    <row r="41" spans="1:7" ht="15.75" thickBot="1" x14ac:dyDescent="0.3">
      <c r="A41" t="s">
        <v>0</v>
      </c>
    </row>
    <row r="42" spans="1:7" ht="15.75" thickBot="1" x14ac:dyDescent="0.3">
      <c r="B42" s="11" t="s">
        <v>44</v>
      </c>
      <c r="C42" s="11" t="s">
        <v>45</v>
      </c>
      <c r="D42" s="11" t="s">
        <v>50</v>
      </c>
      <c r="E42" s="11" t="s">
        <v>51</v>
      </c>
      <c r="F42" s="11" t="s">
        <v>52</v>
      </c>
      <c r="G42" s="11" t="s">
        <v>53</v>
      </c>
    </row>
    <row r="43" spans="1:7" x14ac:dyDescent="0.25">
      <c r="B43" s="7" t="s">
        <v>74</v>
      </c>
      <c r="C43" s="7" t="s">
        <v>1</v>
      </c>
      <c r="D43" s="10">
        <v>-2.9842794901924208E-13</v>
      </c>
      <c r="E43" s="7" t="s">
        <v>75</v>
      </c>
      <c r="F43" s="7" t="s">
        <v>76</v>
      </c>
      <c r="G43" s="7">
        <v>0</v>
      </c>
    </row>
    <row r="44" spans="1:7" x14ac:dyDescent="0.25">
      <c r="B44" s="7" t="s">
        <v>77</v>
      </c>
      <c r="C44" s="7" t="s">
        <v>2</v>
      </c>
      <c r="D44" s="10">
        <v>2.8421709430404007E-13</v>
      </c>
      <c r="E44" s="7" t="s">
        <v>78</v>
      </c>
      <c r="F44" s="7" t="s">
        <v>76</v>
      </c>
      <c r="G44" s="7">
        <v>0</v>
      </c>
    </row>
    <row r="45" spans="1:7" x14ac:dyDescent="0.25">
      <c r="B45" s="7" t="s">
        <v>79</v>
      </c>
      <c r="C45" s="7" t="s">
        <v>9</v>
      </c>
      <c r="D45" s="10">
        <v>-300</v>
      </c>
      <c r="E45" s="7" t="s">
        <v>80</v>
      </c>
      <c r="F45" s="7" t="s">
        <v>81</v>
      </c>
      <c r="G45" s="7">
        <v>300</v>
      </c>
    </row>
    <row r="46" spans="1:7" x14ac:dyDescent="0.25">
      <c r="B46" s="7" t="s">
        <v>82</v>
      </c>
      <c r="C46" s="7" t="s">
        <v>10</v>
      </c>
      <c r="D46" s="10">
        <v>-649.99999999999966</v>
      </c>
      <c r="E46" s="7" t="s">
        <v>83</v>
      </c>
      <c r="F46" s="7" t="s">
        <v>81</v>
      </c>
      <c r="G46" s="7">
        <v>649.99999999999966</v>
      </c>
    </row>
    <row r="47" spans="1:7" x14ac:dyDescent="0.25">
      <c r="B47" s="7" t="s">
        <v>84</v>
      </c>
      <c r="C47" s="7" t="s">
        <v>11</v>
      </c>
      <c r="D47" s="10">
        <v>-300.00000000000028</v>
      </c>
      <c r="E47" s="7" t="s">
        <v>85</v>
      </c>
      <c r="F47" s="7" t="s">
        <v>81</v>
      </c>
      <c r="G47" s="7">
        <v>300.00000000000028</v>
      </c>
    </row>
    <row r="48" spans="1:7" x14ac:dyDescent="0.25">
      <c r="B48" s="7" t="s">
        <v>86</v>
      </c>
      <c r="C48" s="7" t="s">
        <v>12</v>
      </c>
      <c r="D48" s="10">
        <v>-900</v>
      </c>
      <c r="E48" s="7" t="s">
        <v>87</v>
      </c>
      <c r="F48" s="7" t="s">
        <v>81</v>
      </c>
      <c r="G48" s="7">
        <v>900</v>
      </c>
    </row>
    <row r="49" spans="2:7" x14ac:dyDescent="0.25">
      <c r="B49" s="7" t="s">
        <v>88</v>
      </c>
      <c r="C49" s="7" t="s">
        <v>13</v>
      </c>
      <c r="D49" s="10">
        <v>0</v>
      </c>
      <c r="E49" s="7" t="s">
        <v>89</v>
      </c>
      <c r="F49" s="7" t="s">
        <v>76</v>
      </c>
      <c r="G49" s="7">
        <v>0</v>
      </c>
    </row>
    <row r="50" spans="2:7" x14ac:dyDescent="0.25">
      <c r="B50" s="7" t="s">
        <v>90</v>
      </c>
      <c r="C50" s="7" t="s">
        <v>14</v>
      </c>
      <c r="D50" s="10">
        <v>0</v>
      </c>
      <c r="E50" s="7" t="s">
        <v>91</v>
      </c>
      <c r="F50" s="7" t="s">
        <v>76</v>
      </c>
      <c r="G50" s="7">
        <v>0</v>
      </c>
    </row>
    <row r="51" spans="2:7" x14ac:dyDescent="0.25">
      <c r="B51" s="7" t="s">
        <v>92</v>
      </c>
      <c r="C51" s="7" t="s">
        <v>15</v>
      </c>
      <c r="D51" s="10">
        <v>0</v>
      </c>
      <c r="E51" s="7" t="s">
        <v>93</v>
      </c>
      <c r="F51" s="7" t="s">
        <v>76</v>
      </c>
      <c r="G51" s="7">
        <v>0</v>
      </c>
    </row>
    <row r="52" spans="2:7" x14ac:dyDescent="0.25">
      <c r="B52" s="7" t="s">
        <v>94</v>
      </c>
      <c r="C52" s="7" t="s">
        <v>16</v>
      </c>
      <c r="D52" s="10">
        <v>0</v>
      </c>
      <c r="E52" s="7" t="s">
        <v>95</v>
      </c>
      <c r="F52" s="7" t="s">
        <v>76</v>
      </c>
      <c r="G52" s="7">
        <v>0</v>
      </c>
    </row>
    <row r="53" spans="2:7" x14ac:dyDescent="0.25">
      <c r="B53" s="7" t="s">
        <v>96</v>
      </c>
      <c r="C53" s="7" t="s">
        <v>17</v>
      </c>
      <c r="D53" s="10">
        <v>0</v>
      </c>
      <c r="E53" s="7" t="s">
        <v>97</v>
      </c>
      <c r="F53" s="7" t="s">
        <v>76</v>
      </c>
      <c r="G53" s="7">
        <v>0</v>
      </c>
    </row>
    <row r="54" spans="2:7" ht="15.75" thickBot="1" x14ac:dyDescent="0.3">
      <c r="B54" s="6" t="s">
        <v>98</v>
      </c>
      <c r="C54" s="6"/>
      <c r="D54" s="6"/>
      <c r="E54" s="6"/>
      <c r="F54" s="6"/>
      <c r="G54" s="6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Relatório de Respostas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2021-03-19T10:53:09Z</dcterms:modified>
</cp:coreProperties>
</file>